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96" yWindow="816" windowWidth="15180" windowHeight="8496" tabRatio="818" firstSheet="9" activeTab="23"/>
  </bookViews>
  <sheets>
    <sheet name="Титульный лист" sheetId="1" r:id="rId1"/>
    <sheet name="Содержание" sheetId="2" r:id="rId2"/>
    <sheet name="Общие сведения" sheetId="14" r:id="rId3"/>
    <sheet name="форма 1" sheetId="13" r:id="rId4"/>
    <sheet name="форма 2" sheetId="12" r:id="rId5"/>
    <sheet name="форма 3" sheetId="44" r:id="rId6"/>
    <sheet name="форма 4" sheetId="54" r:id="rId7"/>
    <sheet name="форма 4-а" sheetId="9" r:id="rId8"/>
    <sheet name="форма 4-б" sheetId="38" r:id="rId9"/>
    <sheet name="форма 5" sheetId="56" r:id="rId10"/>
    <sheet name="форма 6" sheetId="49" r:id="rId11"/>
    <sheet name="форма 6-а" sheetId="50" r:id="rId12"/>
    <sheet name="форма 6-б" sheetId="51" r:id="rId13"/>
    <sheet name="форма 6-в" sheetId="43" r:id="rId14"/>
    <sheet name="форма 7" sheetId="4" r:id="rId15"/>
    <sheet name="форма 8" sheetId="46" r:id="rId16"/>
    <sheet name="форма 9" sheetId="42" r:id="rId17"/>
    <sheet name="форма 10" sheetId="30" r:id="rId18"/>
    <sheet name="форма 11" sheetId="29" r:id="rId19"/>
    <sheet name="форма 12" sheetId="28" r:id="rId20"/>
    <sheet name="форма 13" sheetId="27" r:id="rId21"/>
    <sheet name="форма 14" sheetId="26" r:id="rId22"/>
    <sheet name="форма 15" sheetId="25" r:id="rId23"/>
    <sheet name="форма 16" sheetId="24" r:id="rId24"/>
    <sheet name="форма 17" sheetId="60" r:id="rId25"/>
    <sheet name="форма 18" sheetId="61" r:id="rId26"/>
    <sheet name="форма 19" sheetId="21" r:id="rId27"/>
    <sheet name="форма 20" sheetId="53" r:id="rId28"/>
    <sheet name="форма 21" sheetId="19" r:id="rId29"/>
    <sheet name="форма 22" sheetId="55" r:id="rId30"/>
    <sheet name="форма 23" sheetId="59" r:id="rId31"/>
    <sheet name="форма 24" sheetId="40" r:id="rId32"/>
    <sheet name="форма 25" sheetId="52" r:id="rId33"/>
    <sheet name="Лист1" sheetId="62" r:id="rId34"/>
    <sheet name="Лист2" sheetId="63" r:id="rId35"/>
  </sheets>
  <externalReferences>
    <externalReference r:id="rId36"/>
  </externalReferences>
  <definedNames>
    <definedName name="_ftn1" localSheetId="29">'форма 22'!$A$41</definedName>
    <definedName name="_ftnref1" localSheetId="29">'форма 22'!$A$36</definedName>
    <definedName name="_Toc168910809" localSheetId="3">'форма 1'!$A$2</definedName>
    <definedName name="_Toc168910811" localSheetId="4">'форма 2'!$A$2</definedName>
    <definedName name="_Toc168910812" localSheetId="4">'форма 2'!$A$3</definedName>
    <definedName name="_Toc168910813" localSheetId="4">'форма 2'!#REF!</definedName>
    <definedName name="_Toc168910814" localSheetId="5">'форма 3'!$A$2</definedName>
    <definedName name="_Toc168910815_7" localSheetId="30">#REF!</definedName>
    <definedName name="_Toc168910815_7" localSheetId="32">#REF!</definedName>
    <definedName name="_Toc168910815_7" localSheetId="6">#REF!</definedName>
    <definedName name="_Toc168910815_7">#REF!</definedName>
    <definedName name="_Toc168910816" localSheetId="7">'форма 4-а'!$A$3</definedName>
    <definedName name="_Toc168910816" localSheetId="15">'форма 8'!$A$3</definedName>
    <definedName name="_Toc168910817" localSheetId="9">'форма 5'!$A$2</definedName>
    <definedName name="_Toc168910818" localSheetId="9">'форма 5'!#REF!</definedName>
    <definedName name="_Toc168910819" localSheetId="9">'форма 5'!#REF!</definedName>
    <definedName name="_Toc168910820" localSheetId="9">'форма 5'!#REF!</definedName>
    <definedName name="_Toc168910821" localSheetId="9">'форма 5'!#REF!</definedName>
    <definedName name="_Toc168910822" localSheetId="9">'форма 5'!#REF!</definedName>
    <definedName name="_Toc168910824" localSheetId="11">#REF!</definedName>
    <definedName name="_Toc168910824_15">"$#ССЫЛ!.$A$2"</definedName>
    <definedName name="_Toc168910825" localSheetId="14">'форма 7'!$A$2</definedName>
    <definedName name="_Toc168910828" localSheetId="17">'форма 10'!$A$1</definedName>
    <definedName name="_Toc168910829" localSheetId="17">'форма 10'!$A$2</definedName>
    <definedName name="_Toc168910830" localSheetId="17">'форма 10'!#REF!</definedName>
    <definedName name="_Toc168910831" localSheetId="18">'форма 11'!$A$3</definedName>
    <definedName name="_Toc168910832" localSheetId="18">'форма 11'!#REF!</definedName>
    <definedName name="_Toc168910833" localSheetId="19">'форма 12'!$A$2</definedName>
    <definedName name="_Toc168910834" localSheetId="20">'форма 13'!$A$2</definedName>
    <definedName name="_Toc168910835" localSheetId="21">'форма 14'!$A$2</definedName>
    <definedName name="_Toc168910836" localSheetId="23">'форма 16'!$A$2</definedName>
    <definedName name="_Toc168910837" localSheetId="24">'форма 17'!$A$2</definedName>
    <definedName name="_Toc168910838" localSheetId="25">'форма 18'!$A$2</definedName>
    <definedName name="_Toc168910839" localSheetId="26">'форма 19'!$A$2</definedName>
    <definedName name="_Toc168910841" localSheetId="29">'форма 22'!$A$2</definedName>
    <definedName name="_Toc168910842" localSheetId="30">'форма 23'!$A$2</definedName>
    <definedName name="_Toc168910843" localSheetId="31">'форма 24'!$A$1</definedName>
    <definedName name="_Toc168910843" localSheetId="32">'форма 25'!$A$1</definedName>
    <definedName name="_Toc168910844" localSheetId="31">'форма 24'!$A$2</definedName>
    <definedName name="_Toc168910844" localSheetId="32">'форма 25'!$A$2</definedName>
    <definedName name="Excel_BuiltIn_Print_Area_9_1" localSheetId="30">#REF!</definedName>
    <definedName name="Excel_BuiltIn_Print_Area_9_1" localSheetId="32">#REF!</definedName>
    <definedName name="Excel_BuiltIn_Print_Area_9_1" localSheetId="6">#REF!</definedName>
    <definedName name="Excel_BuiltIn_Print_Area_9_1">#REF!</definedName>
    <definedName name="Excel_BuiltIn_Print_Titles_9_1" localSheetId="30">#REF!</definedName>
    <definedName name="Excel_BuiltIn_Print_Titles_9_1" localSheetId="32">#REF!</definedName>
    <definedName name="Excel_BuiltIn_Print_Titles_9_1" localSheetId="6">#REF!</definedName>
    <definedName name="Excel_BuiltIn_Print_Titles_9_1">#REF!</definedName>
    <definedName name="Ob_Electric." localSheetId="29">#REF!</definedName>
    <definedName name="Ob_Electric." localSheetId="32">'[1]форма 4'!#REF!</definedName>
    <definedName name="Ob_Electric." localSheetId="5">#REF!</definedName>
    <definedName name="Ob_Electric." localSheetId="6">#REF!</definedName>
    <definedName name="Ob_Electric." localSheetId="9">#REF!</definedName>
    <definedName name="Ob_Electric.">#REF!</definedName>
    <definedName name="_xlnm.Print_Titles" localSheetId="3">'форма 1'!$4:$4</definedName>
    <definedName name="_xlnm.Print_Titles" localSheetId="17">'форма 10'!$3:$5</definedName>
    <definedName name="_xlnm.Print_Titles" localSheetId="18">'форма 11'!$4:$6</definedName>
    <definedName name="_xlnm.Print_Titles" localSheetId="19">'форма 12'!$3:$5</definedName>
    <definedName name="_xlnm.Print_Titles" localSheetId="20">'форма 13'!$3:$5</definedName>
    <definedName name="_xlnm.Print_Titles" localSheetId="21">'форма 14'!$4:$6</definedName>
    <definedName name="_xlnm.Print_Titles" localSheetId="22">'форма 15'!$3:$5</definedName>
    <definedName name="_xlnm.Print_Titles" localSheetId="23">'форма 16'!$3:$5</definedName>
    <definedName name="_xlnm.Print_Titles" localSheetId="24">'форма 17'!$5:$7</definedName>
    <definedName name="_xlnm.Print_Titles" localSheetId="25">'форма 18'!$3:$5</definedName>
    <definedName name="_xlnm.Print_Titles" localSheetId="26">'форма 19'!$3:$5</definedName>
    <definedName name="_xlnm.Print_Titles" localSheetId="28">'форма 21'!$4:$6</definedName>
    <definedName name="_xlnm.Print_Titles" localSheetId="29">'форма 22'!$3:$5</definedName>
    <definedName name="_xlnm.Print_Titles" localSheetId="30">'форма 23'!$3:$5</definedName>
    <definedName name="_xlnm.Print_Titles" localSheetId="31">'форма 24'!$3:$5</definedName>
    <definedName name="_xlnm.Print_Titles" localSheetId="32">'форма 25'!$3:$5</definedName>
    <definedName name="_xlnm.Print_Titles" localSheetId="5">'форма 3'!$4:$7</definedName>
    <definedName name="_xlnm.Print_Titles" localSheetId="8">'форма 4-б'!$3:$5</definedName>
    <definedName name="_xlnm.Print_Titles" localSheetId="9">'форма 5'!$3:$5</definedName>
    <definedName name="_xlnm.Print_Titles" localSheetId="10">'форма 6'!$3:$5</definedName>
    <definedName name="_xlnm.Print_Titles" localSheetId="14">'форма 7'!$3:$5</definedName>
    <definedName name="_xlnm.Print_Titles" localSheetId="15">'форма 8'!$5:$8</definedName>
    <definedName name="_xlnm.Print_Titles" localSheetId="16">'форма 9'!$3:$6</definedName>
    <definedName name="_xlnm.Print_Area" localSheetId="2">'Общие сведения'!$A$1:$A$13</definedName>
    <definedName name="_xlnm.Print_Area" localSheetId="1">Содержание!$A$1:$B$29</definedName>
    <definedName name="_xlnm.Print_Area" localSheetId="0">'Титульный лист'!$A$2:$N$24</definedName>
    <definedName name="_xlnm.Print_Area" localSheetId="3">'форма 1'!$A$1:$H$6</definedName>
    <definedName name="_xlnm.Print_Area" localSheetId="17">'форма 10'!$A$1:$E$9</definedName>
    <definedName name="_xlnm.Print_Area" localSheetId="18">'форма 11'!$A$1:$E$131</definedName>
    <definedName name="_xlnm.Print_Area" localSheetId="19">'форма 12'!$A$1:$I$129</definedName>
    <definedName name="_xlnm.Print_Area" localSheetId="21">'форма 14'!$A$1:$D$14</definedName>
    <definedName name="_xlnm.Print_Area" localSheetId="23">'форма 16'!$A$1:$D$16</definedName>
    <definedName name="_xlnm.Print_Area" localSheetId="24">'форма 17'!$A$1:$E$39</definedName>
    <definedName name="_xlnm.Print_Area" localSheetId="26">'форма 19'!$A$1:$D$7</definedName>
    <definedName name="_xlnm.Print_Area" localSheetId="28">'форма 21'!$A$1:$F$31</definedName>
    <definedName name="_xlnm.Print_Area" localSheetId="29">'форма 22'!$A$1:$D$55</definedName>
    <definedName name="_xlnm.Print_Area" localSheetId="30">'форма 23'!$A$1:$D$30</definedName>
    <definedName name="_xlnm.Print_Area" localSheetId="31">'форма 24'!$A$1:$E$12</definedName>
    <definedName name="_xlnm.Print_Area" localSheetId="32">'форма 25'!$A$1:$C$13</definedName>
    <definedName name="_xlnm.Print_Area" localSheetId="5">'форма 3'!$A$1:$D$20</definedName>
    <definedName name="_xlnm.Print_Area" localSheetId="6">'форма 4'!$A$1:$D$163</definedName>
    <definedName name="_xlnm.Print_Area" localSheetId="7">'форма 4-а'!$A$1:$L$12</definedName>
    <definedName name="_xlnm.Print_Area" localSheetId="8">'форма 4-б'!$A$1:$D$20</definedName>
    <definedName name="_xlnm.Print_Area" localSheetId="9">'форма 5'!$A$1:$E$132</definedName>
    <definedName name="_xlnm.Print_Area" localSheetId="10">'форма 6'!$A$1:$E$40</definedName>
    <definedName name="_xlnm.Print_Area" localSheetId="11">'форма 6-а'!$A$1:$E$8</definedName>
    <definedName name="_xlnm.Print_Area" localSheetId="12">'форма 6-б'!$A$1:$J$9</definedName>
    <definedName name="_xlnm.Print_Area" localSheetId="13">'форма 6-в'!$A$1:$H$11</definedName>
    <definedName name="_xlnm.Print_Area" localSheetId="14">'форма 7'!$A$1:$E$47</definedName>
    <definedName name="_xlnm.Print_Area" localSheetId="15">'форма 8'!$A$1:$I$11</definedName>
    <definedName name="форма_6_б" localSheetId="30">#REF!</definedName>
    <definedName name="форма_6_б">#REF!</definedName>
  </definedNames>
  <calcPr calcId="145621"/>
</workbook>
</file>

<file path=xl/calcChain.xml><?xml version="1.0" encoding="utf-8"?>
<calcChain xmlns="http://schemas.openxmlformats.org/spreadsheetml/2006/main">
  <c r="E20" i="38" l="1"/>
  <c r="E7" i="38"/>
  <c r="E8" i="38"/>
  <c r="E9" i="38"/>
  <c r="E10" i="38"/>
  <c r="E11" i="38"/>
  <c r="E12" i="38"/>
  <c r="E13" i="38"/>
  <c r="E14" i="38"/>
  <c r="E15" i="38"/>
  <c r="E16" i="38"/>
  <c r="E17" i="38"/>
  <c r="E18" i="38"/>
  <c r="E19" i="38"/>
  <c r="E6" i="38"/>
  <c r="D65" i="28" l="1"/>
  <c r="D64" i="28"/>
  <c r="D9" i="42" l="1"/>
  <c r="E126" i="56" l="1"/>
  <c r="E125" i="56" l="1"/>
  <c r="E121" i="56"/>
  <c r="E119" i="56"/>
  <c r="E118" i="56"/>
  <c r="E116" i="56"/>
  <c r="E115" i="56"/>
  <c r="E114" i="56"/>
  <c r="E112" i="56"/>
  <c r="E110" i="56"/>
  <c r="E109" i="56"/>
  <c r="E104" i="56"/>
  <c r="E103" i="56"/>
  <c r="E101" i="56"/>
  <c r="E100" i="56"/>
  <c r="E99" i="56"/>
  <c r="E97" i="56"/>
  <c r="E96" i="56"/>
  <c r="E94" i="56"/>
  <c r="E92" i="56"/>
  <c r="E91" i="56"/>
  <c r="E89" i="56"/>
  <c r="E87" i="56"/>
  <c r="E86" i="56"/>
  <c r="E85" i="56"/>
  <c r="E84" i="56"/>
  <c r="E81" i="56"/>
  <c r="E80" i="56"/>
  <c r="E79" i="56"/>
  <c r="E78" i="56"/>
  <c r="E76" i="56"/>
  <c r="E75" i="56"/>
  <c r="E74" i="56"/>
  <c r="E73" i="56"/>
  <c r="E71" i="56"/>
  <c r="E70" i="56"/>
  <c r="E69" i="56"/>
  <c r="E67" i="56"/>
  <c r="E66" i="56"/>
  <c r="E65" i="56"/>
  <c r="E52" i="56"/>
  <c r="E51" i="56"/>
  <c r="E50" i="56"/>
  <c r="E49" i="56"/>
  <c r="E47" i="56"/>
  <c r="E46" i="56"/>
  <c r="E45" i="56"/>
  <c r="E44" i="56"/>
  <c r="E41" i="56"/>
  <c r="E40" i="56"/>
  <c r="E39" i="56"/>
  <c r="E38" i="56"/>
  <c r="E36" i="56"/>
  <c r="E35" i="56"/>
  <c r="E34" i="56"/>
  <c r="E33" i="56"/>
  <c r="E31" i="56"/>
  <c r="E30" i="56"/>
  <c r="E29" i="56"/>
  <c r="E27" i="56"/>
  <c r="E26" i="56"/>
  <c r="E25" i="56"/>
  <c r="E22" i="56"/>
  <c r="E21" i="56"/>
  <c r="E20" i="56"/>
  <c r="E19" i="56"/>
  <c r="E17" i="56"/>
  <c r="E16" i="56"/>
  <c r="E15" i="56"/>
  <c r="E14" i="56"/>
  <c r="E13" i="56"/>
  <c r="E12" i="56"/>
  <c r="E11" i="56"/>
  <c r="E10" i="56"/>
  <c r="E9" i="56"/>
  <c r="E8" i="56"/>
  <c r="D6" i="56"/>
  <c r="E6" i="56" s="1"/>
  <c r="C6" i="56"/>
  <c r="D44" i="4" l="1"/>
  <c r="D22" i="4"/>
  <c r="E31" i="19" l="1"/>
  <c r="E30" i="19"/>
  <c r="E29" i="19"/>
  <c r="E27" i="19"/>
  <c r="E8" i="19"/>
  <c r="E9" i="19"/>
  <c r="E10" i="19"/>
  <c r="E12" i="19"/>
  <c r="E13" i="19"/>
  <c r="E14" i="19"/>
  <c r="E7" i="19"/>
  <c r="D11" i="27" l="1"/>
  <c r="C11" i="27"/>
  <c r="C30" i="4"/>
  <c r="C22" i="4"/>
  <c r="C29" i="4" s="1"/>
  <c r="C8" i="50"/>
  <c r="E7" i="49" l="1"/>
  <c r="D7" i="49"/>
  <c r="C7" i="49"/>
  <c r="D20" i="44" l="1"/>
  <c r="E8" i="50" l="1"/>
  <c r="D8" i="50"/>
  <c r="E7" i="42" l="1"/>
  <c r="E8" i="42"/>
  <c r="E9" i="42"/>
  <c r="E10" i="42"/>
  <c r="E11" i="42"/>
  <c r="E12" i="42"/>
</calcChain>
</file>

<file path=xl/comments1.xml><?xml version="1.0" encoding="utf-8"?>
<comments xmlns="http://schemas.openxmlformats.org/spreadsheetml/2006/main">
  <authors>
    <author>Мыкалкина Екатерина</author>
  </authors>
  <commentList>
    <comment ref="A1" authorId="0">
      <text>
        <r>
          <rPr>
            <b/>
            <sz val="9"/>
            <color indexed="81"/>
            <rFont val="Tahoma"/>
            <family val="2"/>
            <charset val="204"/>
          </rPr>
          <t>Мыкалкина Екатерина:</t>
        </r>
        <r>
          <rPr>
            <sz val="9"/>
            <color indexed="81"/>
            <rFont val="Tahoma"/>
            <family val="2"/>
            <charset val="204"/>
          </rPr>
          <t xml:space="preserve">
плотность расчитывается от среднегодовой численности </t>
        </r>
      </text>
    </comment>
  </commentList>
</comments>
</file>

<file path=xl/comments2.xml><?xml version="1.0" encoding="utf-8"?>
<comments xmlns="http://schemas.openxmlformats.org/spreadsheetml/2006/main">
  <authors>
    <author>Мыкалкина Екатерина</author>
  </authors>
  <commentList>
    <comment ref="B20" authorId="0">
      <text>
        <r>
          <rPr>
            <b/>
            <sz val="9"/>
            <color indexed="81"/>
            <rFont val="Tahoma"/>
            <family val="2"/>
            <charset val="204"/>
          </rPr>
          <t>Мыкалкина Екатерина:</t>
        </r>
        <r>
          <rPr>
            <sz val="9"/>
            <color indexed="81"/>
            <rFont val="Tahoma"/>
            <family val="2"/>
            <charset val="204"/>
          </rPr>
          <t xml:space="preserve">
Росреестр 
форма 22-2</t>
        </r>
      </text>
    </comment>
  </commentList>
</comments>
</file>

<file path=xl/comments3.xml><?xml version="1.0" encoding="utf-8"?>
<comments xmlns="http://schemas.openxmlformats.org/spreadsheetml/2006/main">
  <authors>
    <author>Мыкалкина Екатерина</author>
  </authors>
  <commentList>
    <comment ref="D8" authorId="0">
      <text>
        <r>
          <rPr>
            <b/>
            <sz val="9"/>
            <color indexed="81"/>
            <rFont val="Tahoma"/>
            <family val="2"/>
            <charset val="204"/>
          </rPr>
          <t>Мыкалкина Екатерина:</t>
        </r>
        <r>
          <rPr>
            <sz val="9"/>
            <color indexed="81"/>
            <rFont val="Tahoma"/>
            <family val="2"/>
            <charset val="204"/>
          </rPr>
          <t xml:space="preserve">
на 01.01.2020</t>
        </r>
      </text>
    </comment>
  </commentList>
</comments>
</file>

<file path=xl/comments4.xml><?xml version="1.0" encoding="utf-8"?>
<comments xmlns="http://schemas.openxmlformats.org/spreadsheetml/2006/main">
  <authors>
    <author>Мыкалкина Екатерина</author>
  </authors>
  <commentList>
    <comment ref="C9" authorId="0">
      <text>
        <r>
          <rPr>
            <b/>
            <sz val="9"/>
            <color indexed="81"/>
            <rFont val="Tahoma"/>
            <charset val="1"/>
          </rPr>
          <t>Мыкалкина Екатерина:</t>
        </r>
        <r>
          <rPr>
            <sz val="9"/>
            <color indexed="81"/>
            <rFont val="Tahoma"/>
            <charset val="1"/>
          </rPr>
          <t xml:space="preserve">
ССФ</t>
        </r>
      </text>
    </comment>
    <comment ref="D9" authorId="0">
      <text>
        <r>
          <rPr>
            <b/>
            <sz val="9"/>
            <color indexed="81"/>
            <rFont val="Tahoma"/>
            <charset val="1"/>
          </rPr>
          <t>Мыкалкина Екатерина:</t>
        </r>
        <r>
          <rPr>
            <sz val="9"/>
            <color indexed="81"/>
            <rFont val="Tahoma"/>
            <charset val="1"/>
          </rPr>
          <t xml:space="preserve">
ССФ, Пегас Агро, БОШ</t>
        </r>
      </text>
    </comment>
    <comment ref="D99" authorId="0">
      <text>
        <r>
          <rPr>
            <b/>
            <sz val="9"/>
            <color indexed="81"/>
            <rFont val="Tahoma"/>
            <charset val="1"/>
          </rPr>
          <t>Мыкалкина Екатерина:</t>
        </r>
        <r>
          <rPr>
            <sz val="9"/>
            <color indexed="81"/>
            <rFont val="Tahoma"/>
            <charset val="1"/>
          </rPr>
          <t xml:space="preserve">
ССФ</t>
        </r>
      </text>
    </comment>
    <comment ref="D124" authorId="0">
      <text>
        <r>
          <rPr>
            <b/>
            <sz val="9"/>
            <color indexed="81"/>
            <rFont val="Tahoma"/>
            <charset val="1"/>
          </rPr>
          <t>Мыкалкина Екатерина:</t>
        </r>
        <r>
          <rPr>
            <sz val="9"/>
            <color indexed="81"/>
            <rFont val="Tahoma"/>
            <charset val="1"/>
          </rPr>
          <t xml:space="preserve">
Пегас Агро</t>
        </r>
      </text>
    </comment>
    <comment ref="D129" authorId="0">
      <text>
        <r>
          <rPr>
            <b/>
            <sz val="9"/>
            <color indexed="81"/>
            <rFont val="Tahoma"/>
            <charset val="1"/>
          </rPr>
          <t>Мыкалкина Екатерина:</t>
        </r>
        <r>
          <rPr>
            <sz val="9"/>
            <color indexed="81"/>
            <rFont val="Tahoma"/>
            <charset val="1"/>
          </rPr>
          <t xml:space="preserve">
БОШ</t>
        </r>
      </text>
    </comment>
  </commentList>
</comments>
</file>

<file path=xl/comments5.xml><?xml version="1.0" encoding="utf-8"?>
<comments xmlns="http://schemas.openxmlformats.org/spreadsheetml/2006/main">
  <authors>
    <author>Мыкалкина Екатерина</author>
  </authors>
  <commentList>
    <comment ref="D6" authorId="0">
      <text>
        <r>
          <rPr>
            <b/>
            <sz val="9"/>
            <color indexed="81"/>
            <rFont val="Tahoma"/>
            <family val="2"/>
            <charset val="204"/>
          </rPr>
          <t>Мыкалкина Екатерина:</t>
        </r>
        <r>
          <rPr>
            <sz val="9"/>
            <color indexed="81"/>
            <rFont val="Tahoma"/>
            <family val="2"/>
            <charset val="204"/>
          </rPr>
          <t xml:space="preserve">
сборник СЭР</t>
        </r>
      </text>
    </comment>
    <comment ref="D19" authorId="0">
      <text>
        <r>
          <rPr>
            <b/>
            <sz val="9"/>
            <color indexed="81"/>
            <rFont val="Tahoma"/>
            <family val="2"/>
            <charset val="204"/>
          </rPr>
          <t>Мыкалкина Екатерина:</t>
        </r>
        <r>
          <rPr>
            <sz val="9"/>
            <color indexed="81"/>
            <rFont val="Tahoma"/>
            <family val="2"/>
            <charset val="204"/>
          </rPr>
          <t xml:space="preserve">
ФУ</t>
        </r>
      </text>
    </comment>
  </commentList>
</comments>
</file>

<file path=xl/comments6.xml><?xml version="1.0" encoding="utf-8"?>
<comments xmlns="http://schemas.openxmlformats.org/spreadsheetml/2006/main">
  <authors>
    <author>Мыкалкина Екатерина</author>
  </authors>
  <commentList>
    <comment ref="D9" authorId="0">
      <text>
        <r>
          <rPr>
            <b/>
            <sz val="9"/>
            <color indexed="81"/>
            <rFont val="Tahoma"/>
            <family val="2"/>
            <charset val="204"/>
          </rPr>
          <t>Мыкалкина Екатерина:</t>
        </r>
        <r>
          <rPr>
            <sz val="9"/>
            <color indexed="81"/>
            <rFont val="Tahoma"/>
            <family val="2"/>
            <charset val="204"/>
          </rPr>
          <t xml:space="preserve">
БОШ-135
КРОНЕ-201</t>
        </r>
      </text>
    </comment>
  </commentList>
</comments>
</file>

<file path=xl/comments7.xml><?xml version="1.0" encoding="utf-8"?>
<comments xmlns="http://schemas.openxmlformats.org/spreadsheetml/2006/main">
  <authors>
    <author>Мыкалкина Екатерина</author>
  </authors>
  <commentList>
    <comment ref="D8" authorId="0">
      <text>
        <r>
          <rPr>
            <b/>
            <sz val="9"/>
            <color indexed="81"/>
            <rFont val="Tahoma"/>
            <family val="2"/>
            <charset val="204"/>
          </rPr>
          <t>Мыкалкина Екатерина:</t>
        </r>
        <r>
          <rPr>
            <sz val="9"/>
            <color indexed="81"/>
            <rFont val="Tahoma"/>
            <family val="2"/>
            <charset val="204"/>
          </rPr>
          <t xml:space="preserve">
оптимизация_Губернатор</t>
        </r>
      </text>
    </comment>
    <comment ref="D31" authorId="0">
      <text>
        <r>
          <rPr>
            <b/>
            <sz val="9"/>
            <color indexed="81"/>
            <rFont val="Tahoma"/>
            <family val="2"/>
            <charset val="204"/>
          </rPr>
          <t>Мыкалкина Екатерина:</t>
        </r>
        <r>
          <rPr>
            <sz val="9"/>
            <color indexed="81"/>
            <rFont val="Tahoma"/>
            <family val="2"/>
            <charset val="204"/>
          </rPr>
          <t xml:space="preserve">
БУ Спиридоновское не относится к МБУКам, в статотчетах как организация это КДУ других ведомств</t>
        </r>
      </text>
    </comment>
    <comment ref="D94" authorId="0">
      <text>
        <r>
          <rPr>
            <b/>
            <sz val="9"/>
            <color indexed="81"/>
            <rFont val="Tahoma"/>
            <family val="2"/>
            <charset val="204"/>
          </rPr>
          <t>Мыкалкина Екатерина:</t>
        </r>
        <r>
          <rPr>
            <sz val="9"/>
            <color indexed="81"/>
            <rFont val="Tahoma"/>
            <family val="2"/>
            <charset val="204"/>
          </rPr>
          <t xml:space="preserve">
сборник ЖКХ, раздел 3.3.</t>
        </r>
      </text>
    </comment>
    <comment ref="E94" authorId="0">
      <text>
        <r>
          <rPr>
            <b/>
            <sz val="9"/>
            <color indexed="81"/>
            <rFont val="Tahoma"/>
            <family val="2"/>
            <charset val="204"/>
          </rPr>
          <t>Мыкалкина Екатерина:</t>
        </r>
        <r>
          <rPr>
            <sz val="9"/>
            <color indexed="81"/>
            <rFont val="Tahoma"/>
            <family val="2"/>
            <charset val="204"/>
          </rPr>
          <t xml:space="preserve">
сборник ЖКХ, раздел 6.8</t>
        </r>
      </text>
    </comment>
    <comment ref="D95" authorId="0">
      <text>
        <r>
          <rPr>
            <b/>
            <sz val="9"/>
            <color indexed="81"/>
            <rFont val="Tahoma"/>
            <family val="2"/>
            <charset val="204"/>
          </rPr>
          <t>Мыкалкина Екатерина:</t>
        </r>
        <r>
          <rPr>
            <sz val="9"/>
            <color indexed="81"/>
            <rFont val="Tahoma"/>
            <family val="2"/>
            <charset val="204"/>
          </rPr>
          <t xml:space="preserve">
4 жилфонд</t>
        </r>
      </text>
    </comment>
    <comment ref="E95" authorId="0">
      <text>
        <r>
          <rPr>
            <b/>
            <sz val="9"/>
            <color indexed="81"/>
            <rFont val="Tahoma"/>
            <family val="2"/>
            <charset val="204"/>
          </rPr>
          <t>Мыкалкина Екатерина:</t>
        </r>
        <r>
          <rPr>
            <sz val="9"/>
            <color indexed="81"/>
            <rFont val="Tahoma"/>
            <family val="2"/>
            <charset val="204"/>
          </rPr>
          <t xml:space="preserve">
4 жилфонд или жкх р.6.8</t>
        </r>
      </text>
    </comment>
    <comment ref="E120" authorId="0">
      <text>
        <r>
          <rPr>
            <b/>
            <sz val="9"/>
            <color indexed="81"/>
            <rFont val="Tahoma"/>
            <family val="2"/>
            <charset val="204"/>
          </rPr>
          <t>Мыкалкина Екатерина:</t>
        </r>
        <r>
          <rPr>
            <sz val="9"/>
            <color indexed="81"/>
            <rFont val="Tahoma"/>
            <family val="2"/>
            <charset val="204"/>
          </rPr>
          <t xml:space="preserve">
 сборник ЖКХ</t>
        </r>
      </text>
    </comment>
  </commentList>
</comments>
</file>

<file path=xl/comments8.xml><?xml version="1.0" encoding="utf-8"?>
<comments xmlns="http://schemas.openxmlformats.org/spreadsheetml/2006/main">
  <authors>
    <author>Мыкалкина Екатерина</author>
  </authors>
  <commentList>
    <comment ref="C7" authorId="0">
      <text>
        <r>
          <rPr>
            <b/>
            <sz val="9"/>
            <color indexed="81"/>
            <rFont val="Tahoma"/>
            <family val="2"/>
            <charset val="204"/>
          </rPr>
          <t>Мыкалкина Екатерина:</t>
        </r>
        <r>
          <rPr>
            <sz val="9"/>
            <color indexed="81"/>
            <rFont val="Tahoma"/>
            <family val="2"/>
            <charset val="204"/>
          </rPr>
          <t xml:space="preserve">
ЛЭП</t>
        </r>
      </text>
    </comment>
  </commentList>
</comments>
</file>

<file path=xl/comments9.xml><?xml version="1.0" encoding="utf-8"?>
<comments xmlns="http://schemas.openxmlformats.org/spreadsheetml/2006/main">
  <authors>
    <author>Мыкалкина Екатерина</author>
  </authors>
  <commentList>
    <comment ref="C6" authorId="0">
      <text>
        <r>
          <rPr>
            <b/>
            <sz val="9"/>
            <color indexed="81"/>
            <rFont val="Tahoma"/>
            <family val="2"/>
            <charset val="204"/>
          </rPr>
          <t>Мыкалкина Екатерина:</t>
        </r>
        <r>
          <rPr>
            <sz val="9"/>
            <color indexed="81"/>
            <rFont val="Tahoma"/>
            <family val="2"/>
            <charset val="204"/>
          </rPr>
          <t xml:space="preserve">
1-МО</t>
        </r>
      </text>
    </comment>
    <comment ref="D6" authorId="0">
      <text>
        <r>
          <rPr>
            <b/>
            <sz val="9"/>
            <color indexed="81"/>
            <rFont val="Tahoma"/>
            <family val="2"/>
            <charset val="204"/>
          </rPr>
          <t>Мыкалкина Екатерина:</t>
        </r>
        <r>
          <rPr>
            <sz val="9"/>
            <color indexed="81"/>
            <rFont val="Tahoma"/>
            <family val="2"/>
            <charset val="204"/>
          </rPr>
          <t xml:space="preserve">
1-МО</t>
        </r>
      </text>
    </comment>
    <comment ref="C8" authorId="0">
      <text>
        <r>
          <rPr>
            <b/>
            <sz val="9"/>
            <color indexed="81"/>
            <rFont val="Tahoma"/>
            <family val="2"/>
            <charset val="204"/>
          </rPr>
          <t>Мыкалкина Екатерина:</t>
        </r>
        <r>
          <rPr>
            <sz val="9"/>
            <color indexed="81"/>
            <rFont val="Tahoma"/>
            <family val="2"/>
            <charset val="204"/>
          </rPr>
          <t xml:space="preserve">
юрлицам</t>
        </r>
      </text>
    </comment>
    <comment ref="D8" authorId="0">
      <text>
        <r>
          <rPr>
            <b/>
            <sz val="9"/>
            <color indexed="81"/>
            <rFont val="Tahoma"/>
            <family val="2"/>
            <charset val="204"/>
          </rPr>
          <t>Мыкалкина Екатерина:</t>
        </r>
        <r>
          <rPr>
            <sz val="9"/>
            <color indexed="81"/>
            <rFont val="Tahoma"/>
            <family val="2"/>
            <charset val="204"/>
          </rPr>
          <t xml:space="preserve">
юрлицам</t>
        </r>
      </text>
    </comment>
  </commentList>
</comments>
</file>

<file path=xl/sharedStrings.xml><?xml version="1.0" encoding="utf-8"?>
<sst xmlns="http://schemas.openxmlformats.org/spreadsheetml/2006/main" count="2255" uniqueCount="1083">
  <si>
    <t>Численность предпринимателей без образования юридического лица (индивидуальные предприниматели)</t>
  </si>
  <si>
    <t xml:space="preserve"> на 1000 жителей</t>
  </si>
  <si>
    <t xml:space="preserve">в том числе индивидуальными застройщиками </t>
  </si>
  <si>
    <t>Количество семей, нуждающихся в улучшении жилищных условий  - всего</t>
  </si>
  <si>
    <t>* - зарегистрированные в очереди до 01.01.2005</t>
  </si>
  <si>
    <t>-</t>
  </si>
  <si>
    <r>
      <t xml:space="preserve">     </t>
    </r>
    <r>
      <rPr>
        <sz val="14"/>
        <rFont val="Times New Roman"/>
        <family val="1"/>
        <charset val="204"/>
      </rPr>
      <t> </t>
    </r>
  </si>
  <si>
    <t>№ формы</t>
  </si>
  <si>
    <t xml:space="preserve">    1    </t>
  </si>
  <si>
    <t>Темпы роста (%)</t>
  </si>
  <si>
    <t>ед.</t>
  </si>
  <si>
    <t>млн. руб.</t>
  </si>
  <si>
    <t>%</t>
  </si>
  <si>
    <t>га</t>
  </si>
  <si>
    <t>Производство основных продуктов растениеводства</t>
  </si>
  <si>
    <t>тонн</t>
  </si>
  <si>
    <t xml:space="preserve">Подсолнечник </t>
  </si>
  <si>
    <t>Производство основных продуктов животноводства</t>
  </si>
  <si>
    <t>Показатели урожайности</t>
  </si>
  <si>
    <t>Урожайность зерновых культур</t>
  </si>
  <si>
    <t>ц/га</t>
  </si>
  <si>
    <t>Урожайность семян подсолнечника</t>
  </si>
  <si>
    <t>Урожайность картофеля</t>
  </si>
  <si>
    <t>Урожайность овощей</t>
  </si>
  <si>
    <t>Поголовье крупного рогатого скота</t>
  </si>
  <si>
    <t>Поголовье свиней</t>
  </si>
  <si>
    <t>Поголовье овец и коз</t>
  </si>
  <si>
    <t>Показатели продуктивности</t>
  </si>
  <si>
    <t>кг</t>
  </si>
  <si>
    <t>гр</t>
  </si>
  <si>
    <t>штук</t>
  </si>
  <si>
    <t xml:space="preserve">Внесение удобрений </t>
  </si>
  <si>
    <t xml:space="preserve">кг д.в. </t>
  </si>
  <si>
    <t>Тракторы</t>
  </si>
  <si>
    <t>тыс.руб</t>
  </si>
  <si>
    <t>Полная балансовая стоимость основных фондов</t>
  </si>
  <si>
    <t>тыс. руб.</t>
  </si>
  <si>
    <t>Производство продукции пищевой промышленности – по видам в натуральном выражении (по крупным и средним предприятиям):</t>
  </si>
  <si>
    <t>Единицы измерения</t>
  </si>
  <si>
    <t>Количество сельскохозяйственных предприятий и организаций всех форм собственности</t>
  </si>
  <si>
    <t>А Г Р О П Р О М Ы Ш Л Е Н Н Ы Й  К О М П Л Е К С</t>
  </si>
  <si>
    <t>Затраты на 1 рубль продукции, коп.</t>
  </si>
  <si>
    <t>Прибыль (убыток), тыс. руб.</t>
  </si>
  <si>
    <t>в % к предыдущему году в сопоставимых ценах</t>
  </si>
  <si>
    <t>в том числе:</t>
  </si>
  <si>
    <t>Наименование показателя</t>
  </si>
  <si>
    <t>ИНВЕСТИЦИОННЫЙ КОМПЛЕКС</t>
  </si>
  <si>
    <t>единиц</t>
  </si>
  <si>
    <t>руб.</t>
  </si>
  <si>
    <t>Наименование проекта</t>
  </si>
  <si>
    <t>Степень проработки проекта и его освоения</t>
  </si>
  <si>
    <t>Основные экономические и социальные показатели проекта</t>
  </si>
  <si>
    <t>тыс. руб</t>
  </si>
  <si>
    <t xml:space="preserve">    в т.ч. просроченная</t>
  </si>
  <si>
    <t>Сумма убытка</t>
  </si>
  <si>
    <t>-”-</t>
  </si>
  <si>
    <t>тыс.руб.</t>
  </si>
  <si>
    <t>Доходы бюджета - всего</t>
  </si>
  <si>
    <t xml:space="preserve">         из них налоговые</t>
  </si>
  <si>
    <t xml:space="preserve">     налог на доходы физических лиц</t>
  </si>
  <si>
    <t>Расходы бюджета - всего</t>
  </si>
  <si>
    <t xml:space="preserve">Ф И Н А Н С Ы    И   Б Ю Д Ж Е Т </t>
  </si>
  <si>
    <t>Темпы роста (снижения) по сравнению с предыдущим годом, %</t>
  </si>
  <si>
    <t xml:space="preserve">Г оды </t>
  </si>
  <si>
    <t>Деятельность предприятий с  иностранными  инвестициями</t>
  </si>
  <si>
    <t xml:space="preserve">Среднесписочная  численность работников </t>
  </si>
  <si>
    <t>Обеспеченность населения больничными государственными и муниципальными учреждениями</t>
  </si>
  <si>
    <t xml:space="preserve">   в том числе платными</t>
  </si>
  <si>
    <t>коек  на 10000 жителей</t>
  </si>
  <si>
    <t>- // -</t>
  </si>
  <si>
    <t xml:space="preserve">      в т.ч. потребкооперация</t>
  </si>
  <si>
    <t>Оборот розничной торговли на душу населения</t>
  </si>
  <si>
    <t xml:space="preserve">     в том числе платных</t>
  </si>
  <si>
    <t xml:space="preserve"> их мощность</t>
  </si>
  <si>
    <t>-//-</t>
  </si>
  <si>
    <t xml:space="preserve"> пос.  в смену</t>
  </si>
  <si>
    <t xml:space="preserve">       в том числе платными</t>
  </si>
  <si>
    <t>пос.  в смену на 10000 жителей</t>
  </si>
  <si>
    <t xml:space="preserve">Количество фельдшерско-акушерских пунктов </t>
  </si>
  <si>
    <t>Обеспеченность фельдшерско-акушерскими пунктами</t>
  </si>
  <si>
    <t>посещений в смену на 10000 жителей</t>
  </si>
  <si>
    <t>жителей</t>
  </si>
  <si>
    <t xml:space="preserve">     в том числе врачами общей практики                                  (семейными врачами)</t>
  </si>
  <si>
    <t xml:space="preserve">Количество спортивных сооружений </t>
  </si>
  <si>
    <t>Численность занимающихся в секциях и группах по видам спорта, клубах по видам спорта, клубах и группах физкультурно-оздоровительной направленности</t>
  </si>
  <si>
    <t>чел.</t>
  </si>
  <si>
    <t>Число стадионов</t>
  </si>
  <si>
    <t>Среднемесячная  начисленная заработная плата на одного занятого в экономике</t>
  </si>
  <si>
    <t>Оборот розничной торговли - всего                        (в действующих ценах)</t>
  </si>
  <si>
    <t>Оборот общественного питания  на душу населения</t>
  </si>
  <si>
    <t>Примечание:</t>
  </si>
  <si>
    <t>Объем реализации платных услуг населению ** (в действующих ценах)</t>
  </si>
  <si>
    <t>Форма № 22</t>
  </si>
  <si>
    <t xml:space="preserve">   деятельность домашних хозяйств</t>
  </si>
  <si>
    <t xml:space="preserve">     - прочие </t>
  </si>
  <si>
    <r>
      <t>млн.  м</t>
    </r>
    <r>
      <rPr>
        <vertAlign val="superscript"/>
        <sz val="13"/>
        <rFont val="Times New Roman"/>
        <family val="1"/>
        <charset val="204"/>
      </rPr>
      <t>3</t>
    </r>
  </si>
  <si>
    <r>
      <t>тыс. м</t>
    </r>
    <r>
      <rPr>
        <vertAlign val="superscript"/>
        <sz val="13"/>
        <rFont val="Times New Roman"/>
        <family val="1"/>
        <charset val="204"/>
      </rPr>
      <t xml:space="preserve">3 </t>
    </r>
    <r>
      <rPr>
        <sz val="13"/>
        <rFont val="Times New Roman"/>
        <family val="1"/>
        <charset val="204"/>
      </rPr>
      <t>в сутки</t>
    </r>
  </si>
  <si>
    <t xml:space="preserve">          хозяйственно-питьевые</t>
  </si>
  <si>
    <r>
      <t xml:space="preserve">  тыс. м</t>
    </r>
    <r>
      <rPr>
        <vertAlign val="superscript"/>
        <sz val="13"/>
        <rFont val="Times New Roman"/>
        <family val="1"/>
        <charset val="204"/>
      </rPr>
      <t>2</t>
    </r>
  </si>
  <si>
    <t>Форма № 24</t>
  </si>
  <si>
    <t xml:space="preserve">Количество зарегистрированных преступлений - всего </t>
  </si>
  <si>
    <t xml:space="preserve">Количество произошедших дорожно-транспортных происшествий </t>
  </si>
  <si>
    <t xml:space="preserve">  -   совершенные на улицах</t>
  </si>
  <si>
    <t xml:space="preserve">Количество преступлений, совершенных несовершеннолетними  </t>
  </si>
  <si>
    <t>3. Средний возраст населения</t>
  </si>
  <si>
    <t>Спортивные залы</t>
  </si>
  <si>
    <t>Число стационарных учреждений социального обслуживания для престарелых и инвалидов-взрослых на конец года</t>
  </si>
  <si>
    <t xml:space="preserve">                 в них мест</t>
  </si>
  <si>
    <t>Число стационарных учреждений социального обслуживания для инвалидов-детей на конец года</t>
  </si>
  <si>
    <t>Число культурно-досуговых учреждений</t>
  </si>
  <si>
    <t>Число в них участников</t>
  </si>
  <si>
    <t>Число библиотек</t>
  </si>
  <si>
    <t xml:space="preserve">    в них книг и журналов</t>
  </si>
  <si>
    <t xml:space="preserve">Число читателей в библиотеках </t>
  </si>
  <si>
    <t>Число книг и журналов в среднем на одного читателя</t>
  </si>
  <si>
    <t>тыс. экз.</t>
  </si>
  <si>
    <t>тыс.чел.</t>
  </si>
  <si>
    <t>экз.</t>
  </si>
  <si>
    <t>Число театров</t>
  </si>
  <si>
    <t>Число посадочных мест в театрах</t>
  </si>
  <si>
    <t xml:space="preserve">Число посещений театров </t>
  </si>
  <si>
    <t>Число музеев</t>
  </si>
  <si>
    <t>Число научных учреждений</t>
  </si>
  <si>
    <t xml:space="preserve">      в них научных  работников</t>
  </si>
  <si>
    <t>тыс. чел.</t>
  </si>
  <si>
    <t xml:space="preserve">       в них студентов</t>
  </si>
  <si>
    <t xml:space="preserve">        в них студентов</t>
  </si>
  <si>
    <t xml:space="preserve">            в них учащихся</t>
  </si>
  <si>
    <t>Количество общеобразовательных школ - всего</t>
  </si>
  <si>
    <t xml:space="preserve">             в них мест</t>
  </si>
  <si>
    <t>Число учащихся в них</t>
  </si>
  <si>
    <t>Количество негосударственных общеобразовательных школ - всего</t>
  </si>
  <si>
    <t xml:space="preserve">              в них мест</t>
  </si>
  <si>
    <t>Из общего числа школ:</t>
  </si>
  <si>
    <t xml:space="preserve">        в них мест</t>
  </si>
  <si>
    <t xml:space="preserve">        количество учащихся</t>
  </si>
  <si>
    <t>Количество школ для детей с недостатками умственного или физического развития</t>
  </si>
  <si>
    <t>Доля учащихся дневных общеобразовательных школ, занимающихся в:</t>
  </si>
  <si>
    <t xml:space="preserve">      1 смену (к общей численности учащихся)</t>
  </si>
  <si>
    <t xml:space="preserve">      2 смену </t>
  </si>
  <si>
    <t xml:space="preserve">      3 смену </t>
  </si>
  <si>
    <t>Обеспеченность школьными местами</t>
  </si>
  <si>
    <t>мест на 1000 жителей</t>
  </si>
  <si>
    <t>Обеспеченность учеников дневных общеобразовательных школ компьютерами</t>
  </si>
  <si>
    <t>в том числе с подключением к сети Интернет</t>
  </si>
  <si>
    <t>ед. на 1000 школьников</t>
  </si>
  <si>
    <t>Количество мест в детских дошкольных учреждениях</t>
  </si>
  <si>
    <t>Численность детей в детских дошкольных учреждениях</t>
  </si>
  <si>
    <t>Число детей в возрасте от 1 до 6 лет</t>
  </si>
  <si>
    <t>Количество детских домов</t>
  </si>
  <si>
    <t xml:space="preserve">      в них детей</t>
  </si>
  <si>
    <t>Количество мест в детских домах</t>
  </si>
  <si>
    <t>Обеспеченность жильем</t>
  </si>
  <si>
    <t>Уровень благоустройства жилого фонда, оборудованного</t>
  </si>
  <si>
    <t xml:space="preserve">                - водопроводом</t>
  </si>
  <si>
    <t xml:space="preserve">                - канализацией</t>
  </si>
  <si>
    <t xml:space="preserve">                - центральным отоплением</t>
  </si>
  <si>
    <t xml:space="preserve">                - ваннами (душем)</t>
  </si>
  <si>
    <t xml:space="preserve">                - газом</t>
  </si>
  <si>
    <t xml:space="preserve">                - электроплитами</t>
  </si>
  <si>
    <t xml:space="preserve">                - горячим водоснабжением</t>
  </si>
  <si>
    <t>Благоустройство территории</t>
  </si>
  <si>
    <t>км</t>
  </si>
  <si>
    <t>Доля освещаемых частей улиц</t>
  </si>
  <si>
    <t>Площадь зеленых насаждений общего пользования - всего</t>
  </si>
  <si>
    <t>Обеспеченность населения автомобилями</t>
  </si>
  <si>
    <t>ед. на 1000 жителей</t>
  </si>
  <si>
    <t>чел. на 10 000 жителей</t>
  </si>
  <si>
    <t>пос. на 1000 жителей</t>
  </si>
  <si>
    <t>Мощность</t>
  </si>
  <si>
    <t>Характеристика здания</t>
  </si>
  <si>
    <t>Необходима реконструкция</t>
  </si>
  <si>
    <t xml:space="preserve">Кв. м общей 
площади
в школах, 
палатной
площади на
1 койку в
больницах
</t>
  </si>
  <si>
    <t xml:space="preserve">Факт. число
учащихся в
школах и детей в детских  
дошкольных
учреждениях
</t>
  </si>
  <si>
    <t xml:space="preserve">Типовое
или
приспособ-ленное
</t>
  </si>
  <si>
    <t xml:space="preserve">Требуют замены из-за
ветхости или
аварийности
</t>
  </si>
  <si>
    <t xml:space="preserve">Мест, 
коек,
посещений
и др.
</t>
  </si>
  <si>
    <t xml:space="preserve">Требуют
капитального
ремонта
</t>
  </si>
  <si>
    <t>МАТЕРИАЛЬНАЯ  БАЗА  СОЦИАЛЬНО-КУЛЬТУРНЫХ  УЧРЕЖДЕНИЙ</t>
  </si>
  <si>
    <t>Приспособленное</t>
  </si>
  <si>
    <t>Протяженность водопроводной сети</t>
  </si>
  <si>
    <t>Мощность водопроводов</t>
  </si>
  <si>
    <t>Отпущено воды всем потребителям</t>
  </si>
  <si>
    <t>в том числе: населению  на коммунально-бытовые нужды</t>
  </si>
  <si>
    <t>литров в сутки</t>
  </si>
  <si>
    <t>в т.ч. биологической очистки</t>
  </si>
  <si>
    <t>Протяженность систем водоотведения (канализации)</t>
  </si>
  <si>
    <t>Пропущено сточных вод через очистные сооружения</t>
  </si>
  <si>
    <t>Среднесуточное потребление воды в расчете на 1 жителя</t>
  </si>
  <si>
    <t>В О Д О С Н А Б Ж Е Н И Е   И   К А Н А Л И З А Ц И Я</t>
  </si>
  <si>
    <t>Установленная мощность источников электроэнергии</t>
  </si>
  <si>
    <t>МВт</t>
  </si>
  <si>
    <t>Производство электроэнергии</t>
  </si>
  <si>
    <t>млн.кВт.час</t>
  </si>
  <si>
    <t>Общая протяженность линий электропередач (ЛЭП)</t>
  </si>
  <si>
    <t xml:space="preserve">в том числе: </t>
  </si>
  <si>
    <t xml:space="preserve">     высоковольтных</t>
  </si>
  <si>
    <t xml:space="preserve">     низковольтных</t>
  </si>
  <si>
    <t>Потребление электроэнергии</t>
  </si>
  <si>
    <t>Э Л Е К Т Р О Э Н Е Р Г Е Т И К А</t>
  </si>
  <si>
    <t>Количество источников теплоснабжения</t>
  </si>
  <si>
    <t>Протяженность сетей</t>
  </si>
  <si>
    <t>Мощность источников теплоснабжения – всего</t>
  </si>
  <si>
    <t>Гкал/час</t>
  </si>
  <si>
    <t>в т.ч. ТЭЦ</t>
  </si>
  <si>
    <t xml:space="preserve">Полезный отпуск теплоэнергии на коммунальные нужды </t>
  </si>
  <si>
    <t xml:space="preserve">      в том числе населению </t>
  </si>
  <si>
    <t>Тыс. Гкал</t>
  </si>
  <si>
    <t>Т Е П Л О С Н А Б Ж Е Н И Е</t>
  </si>
  <si>
    <t>Протяженность сети с квартирами</t>
  </si>
  <si>
    <t>Отпущено газа всем потребителям</t>
  </si>
  <si>
    <t>сетевого газа - всего</t>
  </si>
  <si>
    <t xml:space="preserve">в том числе населению </t>
  </si>
  <si>
    <t>сжиженного газа - всего</t>
  </si>
  <si>
    <t>тыс.тонн в год</t>
  </si>
  <si>
    <t>в том числе населению</t>
  </si>
  <si>
    <t>Число газифицированных квартир</t>
  </si>
  <si>
    <t xml:space="preserve">     сетевым газом</t>
  </si>
  <si>
    <t xml:space="preserve">     сжиженным газом</t>
  </si>
  <si>
    <t xml:space="preserve">%         </t>
  </si>
  <si>
    <t xml:space="preserve">Уровень газификации жилого фонда </t>
  </si>
  <si>
    <t>Г А З О С Н А Б Ж Е Н И Е</t>
  </si>
  <si>
    <t xml:space="preserve">Т Р А Н С П О Р Т </t>
  </si>
  <si>
    <t>1. Виды транспорта, наименование транспортных линий, вблизи расположенных (железнодорожных, автомобильных, речных путей, воздушных трасс, трубопроводных линий, проходящих через территорию города (района) или вблизи ее).</t>
  </si>
  <si>
    <t>2. Наименование железнодорожных и автомобильных станций, портов, аэродромов.</t>
  </si>
  <si>
    <t xml:space="preserve">единиц </t>
  </si>
  <si>
    <t>в том числе несанкционированных</t>
  </si>
  <si>
    <t>Площадь полигонов для утилизации бытовых и промышленных отходов</t>
  </si>
  <si>
    <t>Форма № 2</t>
  </si>
  <si>
    <t>ПРОИЗВОДСТВО ВАЖНЕЙШИХ ВИДОВ ПРОДУКЦИИ</t>
  </si>
  <si>
    <t>м</t>
  </si>
  <si>
    <t>Форма № 6</t>
  </si>
  <si>
    <t>Форма № 9</t>
  </si>
  <si>
    <t>Форма № 12</t>
  </si>
  <si>
    <t>Форма № 20</t>
  </si>
  <si>
    <r>
      <t xml:space="preserve">  </t>
    </r>
    <r>
      <rPr>
        <i/>
        <u/>
        <sz val="13"/>
        <rFont val="Times New Roman"/>
        <family val="1"/>
        <charset val="204"/>
      </rPr>
      <t>Форма № 23</t>
    </r>
  </si>
  <si>
    <t xml:space="preserve">    Материальная база социально- культурных учреждений</t>
  </si>
  <si>
    <t>шт.</t>
  </si>
  <si>
    <t>С В Я З Ь</t>
  </si>
  <si>
    <t>Количество гостиниц</t>
  </si>
  <si>
    <t>Единовременная вместимость гостиниц</t>
  </si>
  <si>
    <t xml:space="preserve">койко-мест </t>
  </si>
  <si>
    <t>Г О С Т И Н И Ч Н О Е   Х О З Я Й С Т В О</t>
  </si>
  <si>
    <t xml:space="preserve">   в том числе:</t>
  </si>
  <si>
    <t>Название раздела</t>
  </si>
  <si>
    <t>Прибыль организаций по всем видам деятельности</t>
  </si>
  <si>
    <t>Кредиторская задолженность организаций</t>
  </si>
  <si>
    <t>Дебиторская задолженность организаций</t>
  </si>
  <si>
    <t>Удельный вес убыточных организаций в общем числе организаций</t>
  </si>
  <si>
    <t>Основные средства организаций (на конец года)</t>
  </si>
  <si>
    <t>Оборотные активы организаций - всего (на конец года)</t>
  </si>
  <si>
    <t xml:space="preserve">     налоговые и неналоговые</t>
  </si>
  <si>
    <t xml:space="preserve">     единый налог на вмененный доход</t>
  </si>
  <si>
    <t xml:space="preserve">     прочие налоговые доходы</t>
  </si>
  <si>
    <t xml:space="preserve">     прочие расходы</t>
  </si>
  <si>
    <t>Дефицит (профицит)</t>
  </si>
  <si>
    <t>Бюджетная обеспеченность:</t>
  </si>
  <si>
    <t>собственные средства</t>
  </si>
  <si>
    <t>привлеченные средства</t>
  </si>
  <si>
    <t>Добыча полезных ископаемых</t>
  </si>
  <si>
    <t>Обрабатывающие производства</t>
  </si>
  <si>
    <t>Образование</t>
  </si>
  <si>
    <t>СТРОИТЕЛЬСТВО</t>
  </si>
  <si>
    <t>И Н Ф О Р М А Ц И Я
по объектам Самарской области, незавершенным строительством, финансирование которых осуществлялось с участием средств федерального бюджета</t>
  </si>
  <si>
    <t>№ п/п</t>
  </si>
  <si>
    <t>Наименование заказчика-застройщика</t>
  </si>
  <si>
    <t>Наименование федеральной целевой программы, объекта</t>
  </si>
  <si>
    <t xml:space="preserve">Сроки строительства </t>
  </si>
  <si>
    <t>Наличие государственной экспертизы (номер, дата)</t>
  </si>
  <si>
    <t>Сметная стоимость объекта</t>
  </si>
  <si>
    <t>Остаток сметной стоимости по состоянию на 01.01. ____</t>
  </si>
  <si>
    <t>Состояние готовности объекта</t>
  </si>
  <si>
    <t>тыс. шт.</t>
  </si>
  <si>
    <t>голов</t>
  </si>
  <si>
    <t>Индекс физического объема</t>
  </si>
  <si>
    <t>Инвестиции в основной капитал (без субъектов малого предпринимательства и объема инвестиций, не наблюдаемых прямыми статистическими методами) - всего</t>
  </si>
  <si>
    <t xml:space="preserve">   кредиты банков</t>
  </si>
  <si>
    <t>заемные средства других организаций</t>
  </si>
  <si>
    <t xml:space="preserve">   бюджетные средства</t>
  </si>
  <si>
    <t xml:space="preserve">      из федерального бюджета</t>
  </si>
  <si>
    <t xml:space="preserve">      из бюджетов субъектов Федерации</t>
  </si>
  <si>
    <t xml:space="preserve">      из местных бюджетов</t>
  </si>
  <si>
    <t xml:space="preserve">   средства внебюджетных фондов</t>
  </si>
  <si>
    <t xml:space="preserve">   прочие</t>
  </si>
  <si>
    <t>Количество крупных и средних организаций по виду деятельности «Строительство»</t>
  </si>
  <si>
    <t>Организация-инвестор проекта</t>
  </si>
  <si>
    <t>Цель, краткое описание проекта. Планируемые мощности, номенклатура  продукции</t>
  </si>
  <si>
    <t>Сроки реализации проекта</t>
  </si>
  <si>
    <t>Источники финансирования проекта</t>
  </si>
  <si>
    <t>Объем инвестиций по проекту, млн. руб.</t>
  </si>
  <si>
    <t xml:space="preserve">в том числе создание новых рабочих мест </t>
  </si>
  <si>
    <t>Форма № 6-б</t>
  </si>
  <si>
    <t>Форма № 6-в</t>
  </si>
  <si>
    <t>Форма № 7</t>
  </si>
  <si>
    <t xml:space="preserve">     налог на имущество физических лиц</t>
  </si>
  <si>
    <t xml:space="preserve">     земельный налог</t>
  </si>
  <si>
    <t xml:space="preserve">     единый сельскохозяйственный налог</t>
  </si>
  <si>
    <t xml:space="preserve">          неналоговые доходы</t>
  </si>
  <si>
    <t xml:space="preserve">     безвозмездные перечисления от бюджетов других уровней</t>
  </si>
  <si>
    <t xml:space="preserve">     функционирование местных администраций</t>
  </si>
  <si>
    <t xml:space="preserve">     национальная экономика</t>
  </si>
  <si>
    <t xml:space="preserve">     жилищно-коммунальное хозяйство</t>
  </si>
  <si>
    <t xml:space="preserve">     образование</t>
  </si>
  <si>
    <t xml:space="preserve">     социальная политика</t>
  </si>
  <si>
    <t xml:space="preserve">     культура</t>
  </si>
  <si>
    <t xml:space="preserve">     за счет налоговых и неналоговых доходов</t>
  </si>
  <si>
    <t>ОБЩИЕ  СВЕДЕНИЯ</t>
  </si>
  <si>
    <t xml:space="preserve">     в расчете на 1 жителя</t>
  </si>
  <si>
    <t xml:space="preserve">Численность
данного
населенного
пункта или 
обслуживаемого микрорайона
(человек)
</t>
  </si>
  <si>
    <t>С О С Т О Я Н И Е    И Н Ф Р А С Т Р У К Т У Р Ы    Т Е Р Р И Т О Р И И</t>
  </si>
  <si>
    <t xml:space="preserve">СОЦИАЛЬНАЯ  ИНФРАСТРУКТУРА  </t>
  </si>
  <si>
    <r>
      <t xml:space="preserve">8.     Земельные ресурсы </t>
    </r>
    <r>
      <rPr>
        <sz val="14"/>
        <rFont val="Times New Roman"/>
        <family val="1"/>
        <charset val="204"/>
      </rPr>
      <t>(гектаров).</t>
    </r>
  </si>
  <si>
    <t>     с учетом безвозмездных перечислений</t>
  </si>
  <si>
    <t>Форма № 4</t>
  </si>
  <si>
    <t>Форма № 3</t>
  </si>
  <si>
    <t>Форма № 4-а</t>
  </si>
  <si>
    <t>Форма № 4-б</t>
  </si>
  <si>
    <t>Форма № 5</t>
  </si>
  <si>
    <t>Количество приобретен-ных новых технологий (технических достижений), программных средств, единиц</t>
  </si>
  <si>
    <t>Наименование организации</t>
  </si>
  <si>
    <t>Численность работников, выполнявших исследования и разработки (без совместителей и лиц, выполнявших работу по договорам гражданско-правового характера), человек</t>
  </si>
  <si>
    <t>Затраты на научные исследования и разработки, тыс. рублей</t>
  </si>
  <si>
    <t>Выполнено работ, услуг за отчетный год (без НДС, акцизов и других аналогичных платежей) - всего, тыс. рублей</t>
  </si>
  <si>
    <t>всего</t>
  </si>
  <si>
    <t>в том числе внутренние затраты на научные исследования и разработки, тыс. рублей</t>
  </si>
  <si>
    <t>исследования и разработки</t>
  </si>
  <si>
    <t>научно-технические услуги</t>
  </si>
  <si>
    <t xml:space="preserve"> прочие работы (услуги)</t>
  </si>
  <si>
    <t xml:space="preserve"> из них образовательные услуги</t>
  </si>
  <si>
    <t>Форма № 8</t>
  </si>
  <si>
    <t>Д Е Я Т Е Л Ь Н О С Т Ь   Н А У Ч Н О-И С С Л Е Д О В А Т Е Л Ь С К И Х   О Р Г А Н И З А Ц И Й     в _____ году</t>
  </si>
  <si>
    <t>Расходы местного бюджета на программу поддержки и развития малого предпринимательства</t>
  </si>
  <si>
    <t>Поступление единого налога от применения специальных режимов налогообложения (упрощенная система налогообложения, единый налог на вмененный доход)</t>
  </si>
  <si>
    <t>Форма № 10</t>
  </si>
  <si>
    <t>Форма № 11</t>
  </si>
  <si>
    <t>Жилищный фонд (общая площадь жилых помещений)</t>
  </si>
  <si>
    <t>тыс. кв. метров</t>
  </si>
  <si>
    <t>общая площадь ветхих и аварийных жилых помещений - всего</t>
  </si>
  <si>
    <t>Общая площадь жилых помещений, приходящаяся в среднем на одного жителя</t>
  </si>
  <si>
    <t>кв. метров</t>
  </si>
  <si>
    <t>Соотношение средней рыночной стоимости стандартной квартиры общей площадью 54 кв. метра и среднего годового совокупного денежного дохода семьи, состоящей из 3 человек</t>
  </si>
  <si>
    <t>лет</t>
  </si>
  <si>
    <t xml:space="preserve">Ввод в действие жилых домов </t>
  </si>
  <si>
    <t>инвалиды Великой Отечественной войны</t>
  </si>
  <si>
    <t>участники Великой Отечественной войны</t>
  </si>
  <si>
    <t>лица, награжденные знаком «Жителю блокадного Ленинграда»</t>
  </si>
  <si>
    <t>семьи погибших (умерших) инвалидов Великой Отечественной войны, участников Великой Отечественной войны</t>
  </si>
  <si>
    <t>военнослужащие проходившие военную службу в воинских частях, учреждениях, военно-учебных заведениях, не входивших в состав действующей армии в период с 22 июня 1941 года по 3 сентября 1945 года не менее шести месяцев военнослужащие, награжденные орденами или медалями СССР за службу в указанный период</t>
  </si>
  <si>
    <t>лица, работавшие в период Великой Отечественной войны на объектах противовоздушной обороны, местной противовоздушной обороны, строительстве оборонительных сооружений, военно-морских баз, аэродромов и других военных объектов в пределах тыловых границ действующих фронтов, операционных зон действующих фронтов, на прифронтовых участках железных и автомобильных дорог</t>
  </si>
  <si>
    <t>инвалиды боевых действий*</t>
  </si>
  <si>
    <t>ветераны боевых действий*</t>
  </si>
  <si>
    <t>семьи погибших (умерших) инвалидов боевых действий и ветеранов боевых действий*</t>
  </si>
  <si>
    <t>инвалиды*</t>
  </si>
  <si>
    <t>семьи, имеющие детей-инвалидов*</t>
  </si>
  <si>
    <t>труженики тыла</t>
  </si>
  <si>
    <t>реабилитированные и репрессированные граждане</t>
  </si>
  <si>
    <t>дети-сироты и дети, оставшиеся без попечения родителей</t>
  </si>
  <si>
    <t>работники органов государственной власти, органов местного самоуправления, государственных и муниципальных учреждений</t>
  </si>
  <si>
    <t>военнослужащие, уволенные в запас или отставку*</t>
  </si>
  <si>
    <t>вынужденные переселенцы</t>
  </si>
  <si>
    <t>граждане, подвергшиеся воздействию радиации, вследствие радиационных аварий и катастроф, и приравненные к ним лица</t>
  </si>
  <si>
    <t>граждане, выезжающие (выехавшие) из районов Крайнего Севера и приравненных к ним местностей</t>
  </si>
  <si>
    <t>молодые семьи</t>
  </si>
  <si>
    <t>граждане, проживающие в ветхом и аварийном жилом фонде</t>
  </si>
  <si>
    <t>многодетные семьи</t>
  </si>
  <si>
    <t>малообеспеченные семьи</t>
  </si>
  <si>
    <t>Количество детских дошкольных учреждений - всего</t>
  </si>
  <si>
    <t>Число больничных государственных и муниципальных учреждений</t>
  </si>
  <si>
    <t>Число коек в больничных государственных и муниципальных учреждениях</t>
  </si>
  <si>
    <t>Обеспеченность населения амбулаторно-поликлиническими государственными и муниципальными учреждениями</t>
  </si>
  <si>
    <t>Количество амбулаторно-поликлинических государственных и муниципальных учреждений</t>
  </si>
  <si>
    <t>Численность врачей всех специальностей в государственных и муниципальных учреждениях</t>
  </si>
  <si>
    <t>Обеспеченность врачами в государственных и муниципальных учреждениях</t>
  </si>
  <si>
    <t>Численность среднего медицинского персонала в государственных и муниципальных учреждениях</t>
  </si>
  <si>
    <t>Обеспеченность средним медицинским персоналом в государственных и муниципальных учреждениях</t>
  </si>
  <si>
    <t xml:space="preserve">Число высших государственных и муниципальных учебных заведений (на начало учебного года) </t>
  </si>
  <si>
    <t>Число средних специальных государственных и муниципальных учебных заведений (на начало учебного года)</t>
  </si>
  <si>
    <t>Форма № 13</t>
  </si>
  <si>
    <r>
      <t>тыс.м</t>
    </r>
    <r>
      <rPr>
        <vertAlign val="superscript"/>
        <sz val="13"/>
        <rFont val="Times New Roman"/>
        <family val="1"/>
        <charset val="204"/>
      </rPr>
      <t>3</t>
    </r>
    <r>
      <rPr>
        <sz val="13"/>
        <rFont val="Times New Roman"/>
        <family val="1"/>
        <charset val="204"/>
      </rPr>
      <t xml:space="preserve"> в год</t>
    </r>
  </si>
  <si>
    <r>
      <t>тыс.м</t>
    </r>
    <r>
      <rPr>
        <vertAlign val="superscript"/>
        <sz val="13"/>
        <rFont val="Times New Roman"/>
        <family val="1"/>
        <charset val="204"/>
      </rPr>
      <t>3</t>
    </r>
    <r>
      <rPr>
        <sz val="13"/>
        <rFont val="Times New Roman"/>
        <family val="1"/>
        <charset val="204"/>
      </rPr>
      <t xml:space="preserve"> </t>
    </r>
  </si>
  <si>
    <t>Мощность очистных сооружений - всего</t>
  </si>
  <si>
    <t>Форма № 14</t>
  </si>
  <si>
    <t xml:space="preserve">Число предприятий транспорта  и их подразделений по обслуживанию клиентов </t>
  </si>
  <si>
    <t>Протяженность автомобильных дорог общего пользования (федерального, регионального и местного значения), всего, в том числе:</t>
  </si>
  <si>
    <t>с твердым покрытием</t>
  </si>
  <si>
    <t>Протяженность автомобильных дорог общего пользования федерального значения, всего,  в том числе:</t>
  </si>
  <si>
    <t>Протяженность автомобильных дорог общего пользования местного значения, всего,  в том числе:</t>
  </si>
  <si>
    <t>Удельный вес автомобильных дорог общего пользования с твердым покрытием в общей протяженности автомобильных дорог общего пользования</t>
  </si>
  <si>
    <t>километров дорог на 1 000 квадратных километров территории</t>
  </si>
  <si>
    <t xml:space="preserve">Количество населенных пунктов, не обеспеченных подъездом дорогами с твердым покрытием </t>
  </si>
  <si>
    <t>Численность населения населенных пунктов, не обеспеченных подъездом дорогами с твердым покрытием</t>
  </si>
  <si>
    <t>Перевозки грузов предприятиями транспорта</t>
  </si>
  <si>
    <t>Грузооборот предприятий транспорта</t>
  </si>
  <si>
    <t>тыс. тонн-км</t>
  </si>
  <si>
    <t>Наличие подвижного состава, в том числе: автобусов</t>
  </si>
  <si>
    <t>трамваев</t>
  </si>
  <si>
    <t>троллейбусов</t>
  </si>
  <si>
    <t>маршрутных такси</t>
  </si>
  <si>
    <t>вагонов метрополитена</t>
  </si>
  <si>
    <t xml:space="preserve">Перевезено пассажиров транспортом общего пользования, в том числе:                                    </t>
  </si>
  <si>
    <t xml:space="preserve"> человек</t>
  </si>
  <si>
    <t>автобусами</t>
  </si>
  <si>
    <t>трамваями</t>
  </si>
  <si>
    <t>троллейбусами</t>
  </si>
  <si>
    <t>маршрутными такси</t>
  </si>
  <si>
    <t>метрополитеном</t>
  </si>
  <si>
    <t xml:space="preserve">Пассажирооборот  транспорта общего пользования </t>
  </si>
  <si>
    <t>тыс. пассажиро-километров</t>
  </si>
  <si>
    <t>Число телефонных станций местной телефоннной сети:</t>
  </si>
  <si>
    <t>из них цифровых АТС</t>
  </si>
  <si>
    <t>Общая монтированная емкость телефонных станций:</t>
  </si>
  <si>
    <t>Число телефонных аппаратов телефонной сети общего пользования или имеющих на нее выход</t>
  </si>
  <si>
    <t>тыс. штук</t>
  </si>
  <si>
    <t>Отношение количества телефонных аппаратов к численности населения</t>
  </si>
  <si>
    <t>Число квартирных телефонных аппаратов</t>
  </si>
  <si>
    <t>Отношение количества квартирных телефонных аппаратов к численности населения</t>
  </si>
  <si>
    <t>Охват населения телевизионным вещанием</t>
  </si>
  <si>
    <t>Форма № 18</t>
  </si>
  <si>
    <r>
      <t xml:space="preserve">Количество операторов предприятий (операторов), оказывающих услуги телефонной </t>
    </r>
    <r>
      <rPr>
        <b/>
        <sz val="13"/>
        <rFont val="Times New Roman"/>
        <family val="1"/>
        <charset val="204"/>
      </rPr>
      <t xml:space="preserve">стационарной </t>
    </r>
    <r>
      <rPr>
        <sz val="13"/>
        <rFont val="Times New Roman"/>
        <family val="1"/>
        <charset val="204"/>
      </rPr>
      <t xml:space="preserve">связи  </t>
    </r>
  </si>
  <si>
    <t>Форма № 19</t>
  </si>
  <si>
    <t>Промилле (в расчете на 1000 населения)</t>
  </si>
  <si>
    <t xml:space="preserve">     Человек,  в  расчете  на                   10  тыс. населения</t>
  </si>
  <si>
    <t>Количество приобретенных новых технологий (технических достижений), программных средств</t>
  </si>
  <si>
    <t xml:space="preserve">О С Н О В Н Ы Е    П Р Е Д П Р И Я Т И Я   П Р О М Ы Ш Л Е Н Н О С Т И </t>
  </si>
  <si>
    <t>Средне-списочная числен-ность промыш-ленно-производ-ственного персонала, чел.</t>
  </si>
  <si>
    <t>Основные фонды промышлен-ной деятельности на конец года,тыс.  руб.</t>
  </si>
  <si>
    <t>Коэф-фициент загрузки производст-венных мощностей, %</t>
  </si>
  <si>
    <t>Доля иннова-ционной продукции в общем объеме отгружен-ной продукции,%</t>
  </si>
  <si>
    <t>Индекс производ-ства,  % к предыдущему году</t>
  </si>
  <si>
    <t>Вид экономи-ческой деятель-ности</t>
  </si>
  <si>
    <t>Наимено-вание предприятия</t>
  </si>
  <si>
    <t>Форма №4-а</t>
  </si>
  <si>
    <t xml:space="preserve">Перечень 
объектов и 
наименование населенных пунктов, в которых они располагаются
</t>
  </si>
  <si>
    <t>Протяженность автомобильных дорог общего пользования регионального или межмуниципального значения, всего,  в том числе:</t>
  </si>
  <si>
    <t>Объем оборотного и повторно-последовательного использования воды</t>
  </si>
  <si>
    <t xml:space="preserve">3.     Типы и подтипы почв (черноземные и другие): </t>
  </si>
  <si>
    <t xml:space="preserve">         на душу населения</t>
  </si>
  <si>
    <t>бытовые услуги</t>
  </si>
  <si>
    <t>услуги пассажирского транспорта</t>
  </si>
  <si>
    <t>услуги связи</t>
  </si>
  <si>
    <t>услуги жилищно-коммунального хозяйства</t>
  </si>
  <si>
    <t xml:space="preserve">                 жилищные услуги</t>
  </si>
  <si>
    <t xml:space="preserve">                 коммунальные услуги</t>
  </si>
  <si>
    <t>услуги культуры</t>
  </si>
  <si>
    <t>услуги системы образования</t>
  </si>
  <si>
    <t>услуги здравоохранения</t>
  </si>
  <si>
    <t>другие услуги</t>
  </si>
  <si>
    <t>Форма № 21</t>
  </si>
  <si>
    <t>РАЗВИТИЕ</t>
  </si>
  <si>
    <t xml:space="preserve"> потребительского рынка товаров и услуг</t>
  </si>
  <si>
    <t>Показатели</t>
  </si>
  <si>
    <t>Занятые в экономике – всего</t>
  </si>
  <si>
    <t xml:space="preserve">   строительство</t>
  </si>
  <si>
    <t xml:space="preserve">   образование</t>
  </si>
  <si>
    <t>Среднесписочная численность занятых на малых предприятиях</t>
  </si>
  <si>
    <t>СИТУАЦИЯ В СФЕРЕ ЗАНЯТОСТИ И НА РЫНКЕ ТРУДА</t>
  </si>
  <si>
    <t>Объем отгруженных товаров собственного производства, выполненных работ и услуг собственными силами в фактических ценах,                      тыс. руб.</t>
  </si>
  <si>
    <t>тыс. га</t>
  </si>
  <si>
    <t>Плотность субъектов малого предпринимательства (малые предприятия и индивидуальные предприниматели)</t>
  </si>
  <si>
    <t>Доля семей и граждан, состоящих на учете по улучшению жилищных условий в общем числе  семей и граждан на конец года</t>
  </si>
  <si>
    <t>Инвестиции в основной капитал, направленные на охрану окружающей природной среды и рациональное использование природных ресурсов за счет всех источников финансирования (в ценах каждого года)</t>
  </si>
  <si>
    <t>из них за счет средств:</t>
  </si>
  <si>
    <t xml:space="preserve">     - федерального бюджета   </t>
  </si>
  <si>
    <t xml:space="preserve">     - областного бюджета</t>
  </si>
  <si>
    <t xml:space="preserve">     - средств местного бюджета</t>
  </si>
  <si>
    <t xml:space="preserve">     - средств предприятий</t>
  </si>
  <si>
    <t>Объем сброса загрязненных сточных вод</t>
  </si>
  <si>
    <t>Объем вредных веществ, выбрасываемых в атмосферный воздух стационарными источниками загрязнения</t>
  </si>
  <si>
    <t>тыс. тонн</t>
  </si>
  <si>
    <t>Ввод в действие сооружений для очистки сточных вод</t>
  </si>
  <si>
    <t>Доля нормативно чистой и нормативно очищенной воды в общем объеме водоотведения</t>
  </si>
  <si>
    <t>Ввод в действие установок для улавливания и обезвреживания вредных веществ из отходящих газов</t>
  </si>
  <si>
    <t>Водозабор (количество воды, забираемой из природных источников) - всего</t>
  </si>
  <si>
    <t>Водопотребление (использование воды)</t>
  </si>
  <si>
    <t>в том числе на нужды :</t>
  </si>
  <si>
    <t xml:space="preserve">          производственные</t>
  </si>
  <si>
    <t xml:space="preserve">          орошение</t>
  </si>
  <si>
    <t>Ввод в действие берегоукрепительных сооружений</t>
  </si>
  <si>
    <t>Рекультивация нарушенных земель</t>
  </si>
  <si>
    <t>О Х Р А Н А   О К Р У Ж А Ю Щ Е Й    С Р Е Д Ы</t>
  </si>
  <si>
    <t>Раскрываемость преступлений</t>
  </si>
  <si>
    <t>Всего земель</t>
  </si>
  <si>
    <t xml:space="preserve">Наличие техники в сельскохозяйственных предприятиях </t>
  </si>
  <si>
    <t>Сельскохозяйственные машины:</t>
  </si>
  <si>
    <t>Комбайны:</t>
  </si>
  <si>
    <t>тыс.человек</t>
  </si>
  <si>
    <t xml:space="preserve">   моложе трудоспособного возраста</t>
  </si>
  <si>
    <t xml:space="preserve">% от общей численности населения </t>
  </si>
  <si>
    <t xml:space="preserve">    в том числе в возрасте:</t>
  </si>
  <si>
    <t>Число лет</t>
  </si>
  <si>
    <t xml:space="preserve">            Все население</t>
  </si>
  <si>
    <t>6. Естественный прирост/убыль</t>
  </si>
  <si>
    <t>Человек</t>
  </si>
  <si>
    <t xml:space="preserve">   добыча полезных ископаемых</t>
  </si>
  <si>
    <t xml:space="preserve">   обрабатывающие производства</t>
  </si>
  <si>
    <t>Содержание</t>
  </si>
  <si>
    <t>Общие сведения</t>
  </si>
  <si>
    <t xml:space="preserve">Природно-ресурсный потенциал </t>
  </si>
  <si>
    <t>Население</t>
  </si>
  <si>
    <t>Промышленное производство</t>
  </si>
  <si>
    <t>Агропромышленный комплекс</t>
  </si>
  <si>
    <t>Инвестиционный комплекс</t>
  </si>
  <si>
    <t>Финансы и бюджет</t>
  </si>
  <si>
    <t>Деятельность научно-исследовательских организаций</t>
  </si>
  <si>
    <t>Внешнеэкономическая деятельность</t>
  </si>
  <si>
    <t>Состояние инфраструктуры территории</t>
  </si>
  <si>
    <t xml:space="preserve">    Социальная инфраструктура</t>
  </si>
  <si>
    <t xml:space="preserve">    Водоснабжение и канализация</t>
  </si>
  <si>
    <t xml:space="preserve">    Электроэнергетика </t>
  </si>
  <si>
    <t xml:space="preserve">    Теплоснабжение</t>
  </si>
  <si>
    <t xml:space="preserve">    Газоснабжение</t>
  </si>
  <si>
    <t xml:space="preserve">    Транспорт</t>
  </si>
  <si>
    <t xml:space="preserve">    Связь</t>
  </si>
  <si>
    <t xml:space="preserve">    Гостиничное хозяйство</t>
  </si>
  <si>
    <t>Развитие потребительского рынка товаров и услуг</t>
  </si>
  <si>
    <t>Ситуация в сфере занятости и на рынке труда</t>
  </si>
  <si>
    <t xml:space="preserve">Охрана окружающей среды </t>
  </si>
  <si>
    <t>Правонарушения</t>
  </si>
  <si>
    <t>Форма № 1</t>
  </si>
  <si>
    <t>Годы</t>
  </si>
  <si>
    <t>ПРИРОДНО-РЕСУРСНЫЙ ПОТЕНЦИАЛ</t>
  </si>
  <si>
    <t>1. Географическое положение:</t>
  </si>
  <si>
    <t xml:space="preserve">           в том числе:</t>
  </si>
  <si>
    <t>сельскохозяйственные угодья</t>
  </si>
  <si>
    <t>из них:</t>
  </si>
  <si>
    <t>Пашня</t>
  </si>
  <si>
    <t>сенокосы и пастбища</t>
  </si>
  <si>
    <t>многолетние насаждения (сады, ягодники, виноградники и другие насаждения)</t>
  </si>
  <si>
    <t>Лесные земли</t>
  </si>
  <si>
    <t>ПРАВОНАРУШЕНИЯ</t>
  </si>
  <si>
    <t>АДМИНИСТРАТИВНО-ТЕРРИТОРИАЛЬНОЕ ДЕЛЕНИЕ</t>
  </si>
  <si>
    <t>Статус муниципального образования (городской округ/ муниципальный район)</t>
  </si>
  <si>
    <t>Городские поселения</t>
  </si>
  <si>
    <t>Сельские поселения</t>
  </si>
  <si>
    <t>Сельские населенные пункты</t>
  </si>
  <si>
    <t>Городские населенные пункты</t>
  </si>
  <si>
    <t>поселок городского типа</t>
  </si>
  <si>
    <t>город областного значения</t>
  </si>
  <si>
    <t>город районного значения</t>
  </si>
  <si>
    <t>внутри- городские районы</t>
  </si>
  <si>
    <t xml:space="preserve">Административно-территориальное деление </t>
  </si>
  <si>
    <t>Кустарники</t>
  </si>
  <si>
    <t>Земли застройки</t>
  </si>
  <si>
    <t>Прочие земли</t>
  </si>
  <si>
    <t>Наименование показателей</t>
  </si>
  <si>
    <t>НАСЕЛЕНИЕ</t>
  </si>
  <si>
    <t>человек</t>
  </si>
  <si>
    <t>4. Уровень рождаемости</t>
  </si>
  <si>
    <t>5. Уровень смертности</t>
  </si>
  <si>
    <t>Единица измерения</t>
  </si>
  <si>
    <t>номеров</t>
  </si>
  <si>
    <t>Число таксофонов</t>
  </si>
  <si>
    <t>Доля инновационной продукции в общем объеме отгруженной продукции</t>
  </si>
  <si>
    <t>Объем отгруженных товаров собственного производства, выполненных работ и услуг собственными силами (по чистым видам экономической деятельности)</t>
  </si>
  <si>
    <t>Объем отгруженных товаров собственного производства, выполненных работ и услуг собственными силами</t>
  </si>
  <si>
    <t>Индекс производства</t>
  </si>
  <si>
    <t>Развитие малого предпринимательства</t>
  </si>
  <si>
    <t>Количество малых предприятий</t>
  </si>
  <si>
    <t>7. Миграционный прирост/убыль</t>
  </si>
  <si>
    <t xml:space="preserve">2. Возрастная структура населения: </t>
  </si>
  <si>
    <t>Распределение инвестиций в основной капитал по источникам финансирования:</t>
  </si>
  <si>
    <t>инвестиции из-за рубежа</t>
  </si>
  <si>
    <t xml:space="preserve">   средства организаций и населения, привлеченные        для долевого строительства
</t>
  </si>
  <si>
    <t>Распределение инвестиций в основной капитал по  видам экономической деятельности (ОКВЭД2):</t>
  </si>
  <si>
    <t>Сельское, лесное хозяйство, охота, рыболовство и рыбоводство</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</si>
  <si>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</si>
  <si>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</si>
  <si>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 xml:space="preserve">Строительство </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</si>
  <si>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</si>
  <si>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</si>
  <si>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</si>
  <si>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</si>
  <si>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финансовая и страховая</t>
  </si>
  <si>
    <t>Деятельность по операциям с недвижимостью</t>
  </si>
  <si>
    <t>Деятельность профессиональная, научная и техническая</t>
  </si>
  <si>
    <t>Деятельность административная и сопутствующие дополнительные услуги</t>
  </si>
  <si>
    <t>Государственное управление и обеспечение военной безопасности; социальное обеспечение</t>
  </si>
  <si>
    <t>Деятельность в области здравоохранения и социальных услуг</t>
  </si>
  <si>
    <t xml:space="preserve">Деятельность в области культуры, спорта, организации досуга и развлечений </t>
  </si>
  <si>
    <t xml:space="preserve">Предоставление прочих видов услуг </t>
  </si>
  <si>
    <t xml:space="preserve">Выполнено работ и услуг собственными силами организаций по договорам строительного подряда </t>
  </si>
  <si>
    <t>Темп роста в фактических ценах</t>
  </si>
  <si>
    <t>в % к предыдущему году в фактических ценах</t>
  </si>
  <si>
    <t xml:space="preserve">     - запасы </t>
  </si>
  <si>
    <t xml:space="preserve">     - денежные средства и денежные эквиваленты</t>
  </si>
  <si>
    <t xml:space="preserve">     - финансовые и другие оборотные активы (включая дебиторскую задолженность)</t>
  </si>
  <si>
    <t xml:space="preserve">     функционирование представительных органов муниципальных образований</t>
  </si>
  <si>
    <t xml:space="preserve">     здравоохранение</t>
  </si>
  <si>
    <t xml:space="preserve">     физическая культура и спорт</t>
  </si>
  <si>
    <t>Количество зарегистрированных предприятий с  иностранными инвестициями</t>
  </si>
  <si>
    <t xml:space="preserve">Количество предприятий с  иностранными инвестициями, осуществляющих свою деятельность на территории муниципального образования </t>
  </si>
  <si>
    <t>Число клубных учреждений</t>
  </si>
  <si>
    <t xml:space="preserve">Число посещений музеев </t>
  </si>
  <si>
    <t xml:space="preserve">Количество негосударственных высших учебных заведений (на начало учебного года) </t>
  </si>
  <si>
    <t>Охват детей дошкольным образованием**)</t>
  </si>
  <si>
    <t>**) - определяется как отношение численности детей, посещающих организации, осуществляющих образовательную деятельность по образовательным программам дошкольного образования, присмотр и уход за детьми к численности детей в возрасте 1-6 лет по данным статистики демографии, скорректированной на численность детей в возрасте 5-6 лет, обучающихся в школе</t>
  </si>
  <si>
    <t>8. Коэффициент миграционного прироста/убыли</t>
  </si>
  <si>
    <t xml:space="preserve">   трудоспособном возрасте</t>
  </si>
  <si>
    <t xml:space="preserve">   старше трудоспособного возраста</t>
  </si>
  <si>
    <t>Доля продукции, постав-ляемой на экспорт, %</t>
  </si>
  <si>
    <t>СОЦИАЛЬНО ОРИЕНТИРОВАННЫЕ НЕКОММЕРЧЕСКИЕ ОРГАНИЗАЦИИ</t>
  </si>
  <si>
    <t>Количество СОНКО, зарегистрированных на территории муниципального образования</t>
  </si>
  <si>
    <t>Наличие муниципальной программы, направленной на поддержку и развитие СОНКО</t>
  </si>
  <si>
    <t>да/нет</t>
  </si>
  <si>
    <t>Количество СОНКО муниципального образования, получивших финансовую поддержку,  в том числе:</t>
  </si>
  <si>
    <t>за счет средств федерального бюджета</t>
  </si>
  <si>
    <t>за счет средств регионального бюджета</t>
  </si>
  <si>
    <t>за счет средств местного бюджета</t>
  </si>
  <si>
    <t>за счет средств негосударственных фондов</t>
  </si>
  <si>
    <t>Наличие в муниципальном образовании ресурсного цетра (филиала ресурсного центра) по поддержки СОНКО</t>
  </si>
  <si>
    <t>Форма № 25</t>
  </si>
  <si>
    <t xml:space="preserve">Информация о свободных производственных площадках муниципального образования, предполагаемых для реализации инвестиционных проектов (brownfield и greenfield) </t>
  </si>
  <si>
    <t xml:space="preserve">Местоположение и краткое описание </t>
  </si>
  <si>
    <t>Контакты лица, обладающего информацией о площадке</t>
  </si>
  <si>
    <t>Общая площадь, га</t>
  </si>
  <si>
    <t>Возможность расширения за счет прилегающей территории</t>
  </si>
  <si>
    <t>Наличие строений на площадке</t>
  </si>
  <si>
    <t>Категория земель</t>
  </si>
  <si>
    <t>Транспортно-логистическая инфраструктура площадки, расстояние до трасс федерального и регионального значения</t>
  </si>
  <si>
    <t>Инженерная инфраструктура (наличие водоснабжения, газоснабжения, водоотведения, теплоснабжения, электроснабжения, расстояние (при отсутствии) до точек подключения к инженерные сетям</t>
  </si>
  <si>
    <t>Доступность трудовых ресурсов в пределах 10 км</t>
  </si>
  <si>
    <t xml:space="preserve">Имеющаяся на площадке связь (операторы мобильной связи при наличие) 
</t>
  </si>
  <si>
    <t xml:space="preserve">Социальная инфраструктура  в 30 минутах транспортной  доступности (медицинские учреждения, МЧС, культурно-досуговые центры) </t>
  </si>
  <si>
    <t>Координаты (долгота, широта)</t>
  </si>
  <si>
    <t>Форма собствен- ности на землю</t>
  </si>
  <si>
    <t>Дополни-  тельная информация</t>
  </si>
  <si>
    <t>Фактическая обеспеченность населения площадью торговых объектов</t>
  </si>
  <si>
    <t>Фактическая обеспеченность населения площадью стационарных торговых объектов (суммарная)</t>
  </si>
  <si>
    <t>кв. метров          на 1 тыс. чел.</t>
  </si>
  <si>
    <r>
      <t>Фактическая обеспеченность населения площадью</t>
    </r>
    <r>
      <rPr>
        <b/>
        <sz val="14"/>
        <rFont val="Times New Roman"/>
        <family val="1"/>
        <charset val="204"/>
      </rPr>
      <t xml:space="preserve"> нестационарных</t>
    </r>
    <r>
      <rPr>
        <sz val="14"/>
        <rFont val="Times New Roman"/>
        <family val="1"/>
        <charset val="204"/>
      </rPr>
      <t xml:space="preserve"> торговых объектов (павильонов и киосков):</t>
    </r>
  </si>
  <si>
    <t>объектов на 10 тыс. чел.</t>
  </si>
  <si>
    <t xml:space="preserve">     по продаже продукции общественного питания</t>
  </si>
  <si>
    <t xml:space="preserve">     по продаже продовольственных товаров и сельскохозяйственной продукции </t>
  </si>
  <si>
    <t>Информация о свободных производственных площадках, предполагаемых для реализации инвестиционных проектов</t>
  </si>
  <si>
    <t>Социально ориентированные некоммерческие организации</t>
  </si>
  <si>
    <t>Промышленное производство                                                          (РАЗДЕЛ B "Добыча полезных ископаемых" +                  РАЗДЕЛ C "Обрабатывающие производства" +                            РАЗДЕЛ D"Обеспечение электрической энергией, газом и паром; кондиционирование воздуха" +                                   РАЗДЕЛ E"Водоснабжение; водоотведение, организация сбора и утилизации отходов, деятельность по ликвидации загрязнений")</t>
  </si>
  <si>
    <t>млн.руб.</t>
  </si>
  <si>
    <t xml:space="preserve">Индекс промышленного производства </t>
  </si>
  <si>
    <t xml:space="preserve">% к предыдущему году </t>
  </si>
  <si>
    <t>РАЗДЕЛ В. Добыча полезных ископаемых</t>
  </si>
  <si>
    <t>06 Добыча сырой нефти и природного газа:</t>
  </si>
  <si>
    <t>08 Добыча прочих полезных ископаемых:</t>
  </si>
  <si>
    <t>09 Предоставление услуг в области добычи полезных ископаемых:</t>
  </si>
  <si>
    <t>РАЗДЕЛ C. Обрабатывающие производства</t>
  </si>
  <si>
    <t>10 Производство пищевых продуктов:</t>
  </si>
  <si>
    <t>11 Производство напитков:</t>
  </si>
  <si>
    <t>13 Производство текстильных изделий:</t>
  </si>
  <si>
    <t>14 Производство одежды:</t>
  </si>
  <si>
    <t>15 Производство кожи и изделий из кожи:</t>
  </si>
  <si>
    <t>16 Обработка древесины и производство изделий из дерева и пробки, кроме мебели, производство изделий из соломки и материалов для плетения:</t>
  </si>
  <si>
    <t>17 Производство бумаги и бумажных изделий:</t>
  </si>
  <si>
    <t>18 Деятельность полиграфическая и копирование носителей информации:</t>
  </si>
  <si>
    <t>19 Производство кокса и нефтепродуктов:</t>
  </si>
  <si>
    <t>20 Производство химических веществ и химических продуктов:</t>
  </si>
  <si>
    <t>21 Производство лекарственных средств и материалов, применяемых в медицинских целях:</t>
  </si>
  <si>
    <t>22 Производство резиновых и пластмассовых изделий:</t>
  </si>
  <si>
    <t>23 Производство прочей неметаллической минеральной продукции:</t>
  </si>
  <si>
    <t>24 Производство металлургическое:</t>
  </si>
  <si>
    <t>25 Производство готовых металлических изделий, кроме машин и оборудования:</t>
  </si>
  <si>
    <t>26 Производство компьютеров, электронных и  оптических изделий:</t>
  </si>
  <si>
    <t>27 Производство электрического оборудования:</t>
  </si>
  <si>
    <t>28 Производство машин и оборудования, не включенных в другие группировки:</t>
  </si>
  <si>
    <t>29 Производство автотранспортных средств, прицепов и полуприцепов:</t>
  </si>
  <si>
    <t>30 Производство прочих транспортных средств и оборудования:</t>
  </si>
  <si>
    <t>31 Производство мебели:</t>
  </si>
  <si>
    <t>32 Производство прочих готовых изделий:</t>
  </si>
  <si>
    <t>33 Ремонт и монтаж машин и оборудования:</t>
  </si>
  <si>
    <t>РАЗДЕЛ D. Обеспечение электрической энергией, газом и паром; кондиционирование воздуха</t>
  </si>
  <si>
    <t>РАЗДЕЛ E. Водоснабжение; водоотведение, организация сбора и утилизации отходов, деятельность по ликвидации загрязнений</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</si>
  <si>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</si>
  <si>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</si>
  <si>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 xml:space="preserve">   торговля оптовая и розничная; ремонт автотранспортных средств и мотоциклов</t>
  </si>
  <si>
    <t xml:space="preserve">  деятельность  гостиниц и предприятий общественного питания</t>
  </si>
  <si>
    <t>транспортировка и хранение</t>
  </si>
  <si>
    <t>деятельность в области информации и связи</t>
  </si>
  <si>
    <t xml:space="preserve">   деятельность финансовая и страховая </t>
  </si>
  <si>
    <t xml:space="preserve">   деятельность по операциям с недвижимым имуществом</t>
  </si>
  <si>
    <t>деятельность профессиональная, научная и техническая</t>
  </si>
  <si>
    <t>деятельность административная и сопутствующие дополнительные услуги</t>
  </si>
  <si>
    <t xml:space="preserve">   государственное управление и обеспечение военной безопасности; социальное обеспечение</t>
  </si>
  <si>
    <t xml:space="preserve">   деятельность в области здравоохранения и  социальных услуг</t>
  </si>
  <si>
    <t>деятельность в области культуры, спорта, организации досуга и развлечений</t>
  </si>
  <si>
    <t xml:space="preserve">   предоставление прочих видов услуг</t>
  </si>
  <si>
    <t>Уровень зарегистрированной безработицы относительно населения в трудоспособном возрасте</t>
  </si>
  <si>
    <t xml:space="preserve">   личные подсобные хозяйства населения</t>
  </si>
  <si>
    <t xml:space="preserve">   крестьянские (фермерские) хозяйства</t>
  </si>
  <si>
    <t>Валовая продукция сельского хозяйства во всех категориях хозяйств (в фактитических ценах)</t>
  </si>
  <si>
    <t xml:space="preserve">   в т.ч. сельскохозяйственные предприятия</t>
  </si>
  <si>
    <t xml:space="preserve">Индекс производства продукции сельского хозяйства во всех категориях хозяйств  (в сопоставимых ценах)                  </t>
  </si>
  <si>
    <t>в %  к пред.году</t>
  </si>
  <si>
    <t>тыс.га</t>
  </si>
  <si>
    <t>Посевная площадь во всех категориях хозяйств</t>
  </si>
  <si>
    <t xml:space="preserve">  из нее:</t>
  </si>
  <si>
    <t xml:space="preserve">Зерновые культуры </t>
  </si>
  <si>
    <t>Картофель</t>
  </si>
  <si>
    <t xml:space="preserve">Овощи </t>
  </si>
  <si>
    <t>все категории хозяйств</t>
  </si>
  <si>
    <t xml:space="preserve">Картофель </t>
  </si>
  <si>
    <t xml:space="preserve">   все категории хозяйств</t>
  </si>
  <si>
    <t xml:space="preserve">Молоко </t>
  </si>
  <si>
    <t xml:space="preserve">Яйца </t>
  </si>
  <si>
    <t xml:space="preserve">  все категории хозяйств</t>
  </si>
  <si>
    <t xml:space="preserve">   все категории хозяйств </t>
  </si>
  <si>
    <t xml:space="preserve">  крестьянские (фермерские) хозяйства</t>
  </si>
  <si>
    <t xml:space="preserve">Поголовье </t>
  </si>
  <si>
    <t xml:space="preserve">Поголовье птицы </t>
  </si>
  <si>
    <t xml:space="preserve">   среднесуточный привес свиней</t>
  </si>
  <si>
    <t xml:space="preserve">   настриг шерсти на одну овцу</t>
  </si>
  <si>
    <t xml:space="preserve">   яйценоскость</t>
  </si>
  <si>
    <t xml:space="preserve">  минеральных  (на 1 га  посевной площади)</t>
  </si>
  <si>
    <t xml:space="preserve">   органических (на 1 га  посевной площади)</t>
  </si>
  <si>
    <t xml:space="preserve">   плуги</t>
  </si>
  <si>
    <t xml:space="preserve">   культиваторы</t>
  </si>
  <si>
    <t xml:space="preserve">   сеялки</t>
  </si>
  <si>
    <t xml:space="preserve">   зерноуборочные</t>
  </si>
  <si>
    <t xml:space="preserve">   кормоуборочные</t>
  </si>
  <si>
    <t>Финансовые результаты деятельности сельскохозяйственных организаций</t>
  </si>
  <si>
    <t xml:space="preserve">   число прибыльных  организаций</t>
  </si>
  <si>
    <t xml:space="preserve">  число убыточных организаций</t>
  </si>
  <si>
    <t xml:space="preserve">   прибыль (убыток)</t>
  </si>
  <si>
    <t xml:space="preserve">  уровень рентабельности </t>
  </si>
  <si>
    <t xml:space="preserve">  Степень износа основных фондов</t>
  </si>
  <si>
    <t xml:space="preserve">   вид  продукции</t>
  </si>
  <si>
    <t>Ввод построенных автомобильных дорог общего пользования местного значения</t>
  </si>
  <si>
    <t>Ввод реконструированных автомобильных дорог общего пользования местного значения</t>
  </si>
  <si>
    <t>Ввод отремонтированных автомобильных дорог общего пользования местного значения</t>
  </si>
  <si>
    <t>Протяженность бесхозяйных автомобильных дорог, всего, в том числе:</t>
  </si>
  <si>
    <t>Плотность автомобильных дорог общего пользования с твердым покрытием</t>
  </si>
  <si>
    <t xml:space="preserve">Количество несанкционированных свалок на 1 января текущего года </t>
  </si>
  <si>
    <t xml:space="preserve">Объем собранных твердых коммунальных отходов </t>
  </si>
  <si>
    <t>1. Численность населения (на начало года)</t>
  </si>
  <si>
    <t xml:space="preserve">  -   тяжкие</t>
  </si>
  <si>
    <t xml:space="preserve">   в том числе по видам экономической деятельности:</t>
  </si>
  <si>
    <t>сельское, лесное хозяйство, охота, рыболовство и рыбоводство</t>
  </si>
  <si>
    <t>добыча полезных ископаемых</t>
  </si>
  <si>
    <t>обрабатывающие производства</t>
  </si>
  <si>
    <t>водоснабжение; водоотведение, организация сбора и утилизации отходов, деятельность по ликвидации загрязнений</t>
  </si>
  <si>
    <t>строительство</t>
  </si>
  <si>
    <t>торговля оптовая и розничная; ремонт автотранспортных средств и мотоциклов</t>
  </si>
  <si>
    <t>деятельность гостиниц и предприятий общественного питания</t>
  </si>
  <si>
    <t>деятельность финансовая и страховая</t>
  </si>
  <si>
    <t>деятельность по операциям с недвижимым имуществом</t>
  </si>
  <si>
    <t>государственное управление и обеспечение военной безопасности; социальное обеспечение</t>
  </si>
  <si>
    <t>образование</t>
  </si>
  <si>
    <t>деятельность в области здравоохранения и социальных услуг</t>
  </si>
  <si>
    <t>предоставление прочих видов услуг</t>
  </si>
  <si>
    <t>Год образования -1937</t>
  </si>
  <si>
    <t>Наименование и номер документа об образовании- Постановление ВЦИК                                                                                                                                                                                                 от 7 августа 1937 года</t>
  </si>
  <si>
    <t>Площадь муниципального образования-2481,15 кв.км.</t>
  </si>
  <si>
    <t>Наименование административного центра  -г.Самара</t>
  </si>
  <si>
    <t>Расстояние от административного центра до областного центра  -0  км</t>
  </si>
  <si>
    <t>Название ближайшей железнодорожной станции - ст.Самара</t>
  </si>
  <si>
    <t>Расстояние до ближайшей железнодорожной станции - 0 км.</t>
  </si>
  <si>
    <t xml:space="preserve">Название ближайшей пристани (порта) - речной вокзал "Самара" </t>
  </si>
  <si>
    <t>Расстояние до ближайшей пристани (порта)  - 0 км.</t>
  </si>
  <si>
    <t>муниципальный район</t>
  </si>
  <si>
    <t xml:space="preserve">  -  общая площадь муниципального образования 2481,15 кв.км.</t>
  </si>
  <si>
    <t xml:space="preserve">  - общая протяженность границы:</t>
  </si>
  <si>
    <t xml:space="preserve">   - протяженность с севера на юг- 95км, с запада на восток-75 км</t>
  </si>
  <si>
    <t xml:space="preserve">   - приграничные муниципальные образования, субъекты Российской Федерации-с севера граничит с Красноярским районом, с запада - со Ставропольским районом ,  южная часть - Большеглушицкий, Красноармейский, Нефтегорский; восточная часть - Кинельский район.</t>
  </si>
  <si>
    <t xml:space="preserve">  - рельеф: Правобережная часть занимает юго-восток Самарской Луки, представляющей собой волнистое плато, заканчивающееся на северо-востоке Жигулевскими горами, с понижением на юго-востоке, а затем обрывается к Волге крупными уступами, расчлененными оврагами. Левобережье района неоднородно по рельефу и характеризуется возвышенным, сильно пересеченным рельефом в северной части и равнинным в южной части.</t>
  </si>
  <si>
    <r>
      <t xml:space="preserve">2.     Климат:          </t>
    </r>
    <r>
      <rPr>
        <sz val="14"/>
        <rFont val="Times New Roman"/>
        <family val="1"/>
        <charset val="204"/>
      </rPr>
      <t xml:space="preserve">Климат района  континентальный, с резкими температурными контрастами, короткими переходными сезонами, холодной зимой, жарким летом, дефицитом влаги,  богатым солнечным освещением и большой  вероятностью  весенних  и  осенних  заморозков.   Ежегодная сумма осадков колеблется от 483 мм до 504 мм. Среднегодовая температура воздуха изменяется по территории от +4,40 С до +4,80 С. </t>
    </r>
  </si>
  <si>
    <t xml:space="preserve">Основными почвообразующими породами являются делювиальные глины и суглинки, сыртовые  глины и тяжелые суглинки. По содержанию гумуса в районе преобладают малогумусные почвы (67,1 % от площади сельхозугодий). Остальные пахотные земли слабогумусные (21,9 %),  среднегумусные (8,7%) и микрогумусные (2,3%). 
Почвенный покров района очень разнообразен, что обусловлено переходным характером условий почвообразования (от лесостепи к степи) и сложным рельефом. Распространены все типы черноземов (оподзоленные, выщелоченные, типичные, обыкновенные и южные), лесные почвы, ксероморфные и гидроморфные почвы речных долин, а также почвы солонцового типа. 
</t>
  </si>
  <si>
    <r>
      <t>4.     Полезные ископаемые:</t>
    </r>
    <r>
      <rPr>
        <sz val="14"/>
        <rFont val="Times New Roman"/>
        <family val="1"/>
        <charset val="204"/>
      </rPr>
      <t xml:space="preserve">                                                                                                                                     Ресурсы полезных ископаемых  на  территории  района  представлены разнообразными видами полезных ископаемых. Наиболее важными из них являются нефть и  природный  газ. Из других полезных ископаемых на территории района выявлены и разведаны  нерудные полезные ископаемые: камень  строительный,  кирпично-черепичное  сырье, пески  строительные,  керамзитовое  сырье и  другие.</t>
    </r>
  </si>
  <si>
    <r>
      <t xml:space="preserve">6.     Лесные ресурсы:                                                                                                                                               </t>
    </r>
    <r>
      <rPr>
        <sz val="14"/>
        <rFont val="Times New Roman"/>
        <family val="1"/>
        <charset val="204"/>
      </rPr>
      <t>На территории района произрастают: береза, осина, орешник, дуб, клен, ясень, липа. Из кустарниковых - тальник, черемуха, бересклет, боярышник, калина, рябина и другие виды.</t>
    </r>
  </si>
  <si>
    <r>
      <t>7.     Рекреационные ресурсы</t>
    </r>
    <r>
      <rPr>
        <sz val="14"/>
        <rFont val="Times New Roman"/>
        <family val="1"/>
        <charset val="204"/>
      </rPr>
      <t xml:space="preserve"> -На территории Волжского района располагаются земли особо охраняемых территорий природоохранного, природозаповедного, рекреационного и исторического назначения -Самарская Лука.</t>
    </r>
  </si>
  <si>
    <t>ООО "Самарское Объединение Керамики"</t>
  </si>
  <si>
    <t>ООО "Роберт Бош Самара"</t>
  </si>
  <si>
    <t>Производство комплектующих и принадлежностей для автотранспортных средств</t>
  </si>
  <si>
    <t>ООО "Самарский Стройфарфор"</t>
  </si>
  <si>
    <t>производство керамических санитарно-технических изделий</t>
  </si>
  <si>
    <t>ООО "Кухмастер"</t>
  </si>
  <si>
    <t>ООО "Кроне-Автоматика"</t>
  </si>
  <si>
    <t>Производство приборов для контроля прочих физических величин</t>
  </si>
  <si>
    <t>ООО "Пегас Агро"</t>
  </si>
  <si>
    <t xml:space="preserve">Производство машин и оборудования для сельского и лесного хозяйства </t>
  </si>
  <si>
    <t>Томатная продукция (ООО "Кухмастер")</t>
  </si>
  <si>
    <t>тыс.ус.банок</t>
  </si>
  <si>
    <t>Самоходная техника для сельского хозяйства (ООО "Пегас-Агро")</t>
  </si>
  <si>
    <t>шт</t>
  </si>
  <si>
    <t>Готовая продукция (ООО "Бекон")</t>
  </si>
  <si>
    <t>Сырая продукция (ООО "Бекон")</t>
  </si>
  <si>
    <t>Полуфабрикаты цеха п/ф (ООО "Бекон")</t>
  </si>
  <si>
    <t>Антиблокировочные системы торможения ABS (ООО "Роберт Бош Самара")</t>
  </si>
  <si>
    <t>Динамические системы стабилизации ESP (ООО "Роберт Бош Самара")</t>
  </si>
  <si>
    <t>Рулевые системы HPS (ООО "Роберт Бош Самара")</t>
  </si>
  <si>
    <t>Servocom  (ООО "Роберт Бош Самара")</t>
  </si>
  <si>
    <t>Керамический гранит (ООО "Самарское Объединение Керамики")</t>
  </si>
  <si>
    <t xml:space="preserve"> кв.м</t>
  </si>
  <si>
    <t>Санитарно-строительные изделия (ООО "Самарский Стройфарфор")</t>
  </si>
  <si>
    <t>Керамогранитная плитка (ООО "Самарский Стройфарфор")</t>
  </si>
  <si>
    <t>Производство керамогранита</t>
  </si>
  <si>
    <t>Производство пищевых продуктов</t>
  </si>
  <si>
    <t>Форма №- 6 а</t>
  </si>
  <si>
    <t>собственные и заемные средства</t>
  </si>
  <si>
    <t>2017-2022</t>
  </si>
  <si>
    <t>Перечень крупных инвестиционных проектов, реализуемых  на территории  муниципального образования</t>
  </si>
  <si>
    <t>ООО "Пегас-Агро"</t>
  </si>
  <si>
    <t>Проектирование и производство самоходного опрыскивателя-разбрасывателя "ТУМАН-3"</t>
  </si>
  <si>
    <t>собственные, субсидии из ФБ</t>
  </si>
  <si>
    <t>Изготовление компонентов опытной машины, изготовление оснастки бака, закупка производственного оборудования</t>
  </si>
  <si>
    <t xml:space="preserve">Проектная мощность - 1000 ед, </t>
  </si>
  <si>
    <t xml:space="preserve">нет свободных производственных площадок </t>
  </si>
  <si>
    <t>Поликлиника, Самарская обл, Волжский р-н, Дубовый Умет с, Клюева Кв-Л, дом № 3а</t>
  </si>
  <si>
    <t>300 посещений в смену</t>
  </si>
  <si>
    <t>х</t>
  </si>
  <si>
    <t xml:space="preserve">Типовое
</t>
  </si>
  <si>
    <t xml:space="preserve">Требуется
капитальный
ремонт здания
</t>
  </si>
  <si>
    <t>Стационар, Самарская обл, Волжский р-н, Дубовый Умет с, Клюева Кв-Л, дом № 3а</t>
  </si>
  <si>
    <t>71 коек</t>
  </si>
  <si>
    <t>4,9 кв.м.</t>
  </si>
  <si>
    <t>22 посещения в смену</t>
  </si>
  <si>
    <t xml:space="preserve"> ВОП,Самарская область, Волжский район, п. Просвет, ул. Советская, д. 9А</t>
  </si>
  <si>
    <t>22 посещения в смену, 1 койка на дому</t>
  </si>
  <si>
    <t xml:space="preserve">Требуется
капитальный
ремонт отмостков и газового оборудования
</t>
  </si>
  <si>
    <t>ВОП,  Самарская обл, Волжский р-н, Просвет п, Самарская Ул, дом № 23</t>
  </si>
  <si>
    <t xml:space="preserve">Требуется текущий
ремонт 
</t>
  </si>
  <si>
    <t>ВОП, Самарская обл, Волжский р-н, Подъем-Михайловка с, Советская Ул, дом № 73А</t>
  </si>
  <si>
    <t>ВОП, Самарская обл, Волжский р-н, Сухая Вязовка с, Советская Ул, дом № 2а</t>
  </si>
  <si>
    <t xml:space="preserve">Требуется
капитальный
ремонт водопровода
</t>
  </si>
  <si>
    <t>ВОП,Самарская область, Волжский район, с. Лопатино, ул. Школьная, д. 6</t>
  </si>
  <si>
    <t>44 посещения в смену, 2 койки на дому</t>
  </si>
  <si>
    <t>Требуют
капитального
ремонта отмостки, кабинеты</t>
  </si>
  <si>
    <t>ФАП, Самарская обл, Волжский р-н, Пахарь п, Самарская Ул, дом № 26</t>
  </si>
  <si>
    <t>20 посещений в смену</t>
  </si>
  <si>
    <t xml:space="preserve">Требуется замена из-за
ветхости или
аварийности
</t>
  </si>
  <si>
    <t>ФАП, Самарская обл, Волжский р-н, Новоберезовский п, Центральная Ул, дом № 6</t>
  </si>
  <si>
    <t>18 посещений в смену</t>
  </si>
  <si>
    <t>ФАП, Самарская область, Волжский район, п.Самарский, ул.Молодежная,дом 6б</t>
  </si>
  <si>
    <t>ФАП, Самарская область, Волжский район, п.Ровно - Владимировка, ул.Центральная, дом 14б</t>
  </si>
  <si>
    <t>ФАП, Самарская область, Волжский район, пос. Калинка, ул. Первомайская, 39Б</t>
  </si>
  <si>
    <t>ФАП, Самарская обл, Волжский р-н, Дудачный п, Озерная Ул, дом № 9, кв. 1</t>
  </si>
  <si>
    <t>ФАП, Самарская обл, Волжский р-н, Тридцатый п, Заречный Пер, дом № 8а</t>
  </si>
  <si>
    <t>ФАП, Самарская область, Волжский район,п.Яблоневый Овраг, переулок Школьный, дом 4а</t>
  </si>
  <si>
    <t>ФАП, Самарская обл, Волжский р-н,Березовый Гай, ул.Советская, дом 14а</t>
  </si>
  <si>
    <t>ФАП, Самарская обл, Волжский р-н, Придорожный п, Школьная Ул, дом № 5</t>
  </si>
  <si>
    <t xml:space="preserve"> ФАП,  Самарская обл, Волжский р-н, Яицкое жилрайон, Яицкая Ул, дом № 1</t>
  </si>
  <si>
    <t xml:space="preserve">Требуется
капитальный
ремонт канализации, водопровода, отопительной системы
</t>
  </si>
  <si>
    <t>Поликлиника№1,443528, Самарская обл, Волжский р-н, Стройкерамика пгт, Народная Ул, дом № 6</t>
  </si>
  <si>
    <t>349 посещений в смену</t>
  </si>
  <si>
    <t xml:space="preserve">Требуется
капитальный
ремонт здания, канализации, водопровода, отопительной системы
</t>
  </si>
  <si>
    <t>Поликлиника№2,443528, Самарская обл, Волжский р-н, Стройкерамика пгт, Первомайская Ул, дом № 10а</t>
  </si>
  <si>
    <t>149 посещений в смену</t>
  </si>
  <si>
    <t xml:space="preserve">Требуется
капитальный
ремонт здания, канализации, водопровода, отопительной системы, замена электропроводки
</t>
  </si>
  <si>
    <t>Стационар, 443528, Самарская обл, Волжский р-н, Стройкерамика пгт, Народная ул, дом № 1а</t>
  </si>
  <si>
    <t>47 коек</t>
  </si>
  <si>
    <t>8,6 кв.м.</t>
  </si>
  <si>
    <t>ВОП, 443527, Самарская обл, Волжский р-н, Спиридоновка с, Советская Ул, дом № 114б</t>
  </si>
  <si>
    <t xml:space="preserve">Требуется
капитальный
ремонт газового оборудования и котла
</t>
  </si>
  <si>
    <t>150 посещений в смену, 15 коек</t>
  </si>
  <si>
    <t>4,7 кв.м.</t>
  </si>
  <si>
    <t xml:space="preserve">Требуется
капитальный
ремонт здания, канализации, крыши
</t>
  </si>
  <si>
    <t>ФАП, 443542, Самарская обл, Волжский р-н, Шелехметь с, Шоссейная Ул, дом № 32</t>
  </si>
  <si>
    <t>ФАП, Самарская обл, Волжский р-н, п.Торновое, ул. Некрасовская, дом 40</t>
  </si>
  <si>
    <t>ФАП, 443543, Самарская обл, Волжский р-н, Выползово с, Кооперативная Ул, дом № 54</t>
  </si>
  <si>
    <t>ФАП,443543, Самарская обл, Волжский р-н, Подгоры с, Кавалеров Славы Ул, дом № 65А</t>
  </si>
  <si>
    <t>ФАП, 443543, Самарская обл, Волжский р-н, Гаврилова Поляна п, Центральная Ул, дом № 76</t>
  </si>
  <si>
    <t>Поликлиника, 443531, Самарская обл, Волжский р-н, Воскресенка с, Рабочая Ул, дом № 1</t>
  </si>
  <si>
    <t>165 посещений в смену</t>
  </si>
  <si>
    <t xml:space="preserve">Требуется
капитальный
ремонт здания,гаража, канализации, водопровода, замена газового оборудования и котла
</t>
  </si>
  <si>
    <t>ФАП,Самарская область, Волжский район, п. Журавли, ул. Придорожная,д 6</t>
  </si>
  <si>
    <t xml:space="preserve">Требуется
капитальный
ремонт здания, канализации, водопровода
</t>
  </si>
  <si>
    <t>ФАП, Самарская обл, Волжский р-н, Зелененький п, Полевая Ул, дом № 7</t>
  </si>
  <si>
    <t>ФАП, Самарская обл, Волжский р-н, Молодогвардейский п, дом № 5</t>
  </si>
  <si>
    <t>ФАП, Самарская обл, Волжский р-н, п.Подстепновка, ул.Рабочая, дом 12а</t>
  </si>
  <si>
    <t xml:space="preserve"> ФАП, Самарская обл, Волжский р-н, Преображенка с, Ленинская Ул, дом № 60</t>
  </si>
  <si>
    <t>Поликлиника,  Самарская обл, Волжский р-н, Черноречье с, Мира Ул, дом № 8</t>
  </si>
  <si>
    <t>96 посещений в смену</t>
  </si>
  <si>
    <t xml:space="preserve">Требуется
капитальный
ремонт здания, газового оборудования и котла
</t>
  </si>
  <si>
    <t>ВОП, Самарская область, Волжский район, пос. Черновский, ул.Коммунистическая, д.14</t>
  </si>
  <si>
    <t xml:space="preserve">Требуется
текущий
ремонт здания, канализации, водопровода, полов, газового оборудования и котла,ремонт отмостков
</t>
  </si>
  <si>
    <t>ФАП, Самарская обл, Волжский р-н, Белозерки с, Новая Ул, дом № 26</t>
  </si>
  <si>
    <t>Замена газового оборудования</t>
  </si>
  <si>
    <t>Поликлиника,  Самарская обл, Волжский р-н, Петра Дубрава пгт, Климова Ул, дом № 1</t>
  </si>
  <si>
    <t>130 посещений в смену</t>
  </si>
  <si>
    <t xml:space="preserve">Требуется
капитальный
ремонт здания, гаража, канализации, водопровода
</t>
  </si>
  <si>
    <t>Поликлиника, Самарская обл, Волжский р-н, Курумоч с, Ленина Пр-Кт, дом № 39</t>
  </si>
  <si>
    <t>200 посещений в смену, 25 коек</t>
  </si>
  <si>
    <t>9,5 кв.м.</t>
  </si>
  <si>
    <t xml:space="preserve">Требуется
капитальный
ремонт здания, отопления, канализации, водопровода, гаража. электропроводки
</t>
  </si>
  <si>
    <t>Поликлиника, Самарская область, Волжский район, п.Рощинский, военный госпитальный комплекс, в/ч 110</t>
  </si>
  <si>
    <t xml:space="preserve">типовое
</t>
  </si>
  <si>
    <t>приспособленное</t>
  </si>
  <si>
    <t>СП "Детский сад "Янтарик"ГБОУ СОШ №1  "ОЦ"Смышляевка ул.Дмитрия Козлова, 22</t>
  </si>
  <si>
    <t>типовое</t>
  </si>
  <si>
    <t xml:space="preserve">Степень износа очистных сооружений </t>
  </si>
  <si>
    <r>
      <t>Степень износа систем водоотведения (канализации)</t>
    </r>
    <r>
      <rPr>
        <u/>
        <sz val="13"/>
        <rFont val="Times New Roman"/>
        <family val="1"/>
        <charset val="204"/>
      </rPr>
      <t>/протяженность уличной канализационной сети, нуждающейся в замене</t>
    </r>
  </si>
  <si>
    <r>
      <t>Степень износа водопроводных сетей/</t>
    </r>
    <r>
      <rPr>
        <u/>
        <sz val="13"/>
        <rFont val="Times New Roman"/>
        <family val="1"/>
        <charset val="204"/>
      </rPr>
      <t>протяженность уличной водопроводной сети, нуждающейся в замене</t>
    </r>
  </si>
  <si>
    <t>нет</t>
  </si>
  <si>
    <t xml:space="preserve">Структурное подразделение"Детский сад  ГБОУ СОШ № 1 «ОЦ» пгт.Стройкерамика   ул.Солнечная, д.4    </t>
  </si>
  <si>
    <r>
      <t xml:space="preserve"> </t>
    </r>
    <r>
      <rPr>
        <i/>
        <u/>
        <sz val="14"/>
        <rFont val="Times New Roman"/>
        <family val="1"/>
        <charset val="204"/>
      </rPr>
      <t>Форма № 17</t>
    </r>
  </si>
  <si>
    <t xml:space="preserve">    сельскохозяйственные предприятия***</t>
  </si>
  <si>
    <t>стат.данные отсутствуют</t>
  </si>
  <si>
    <t xml:space="preserve">   надой молока на одну фуражную корову**</t>
  </si>
  <si>
    <t xml:space="preserve">   среднесуточный привес крупного рогатого скота**</t>
  </si>
  <si>
    <t>* наличие техники по сельскохозяйственным организациям, осуществляющим деятельность на территории района</t>
  </si>
  <si>
    <t>** данные по сельскохозяйственным предприятим и крестьянским( фермерским) хозяйствам  района</t>
  </si>
  <si>
    <t>*** указаны сельскохозяйственные предприятия, входящие в сводный отчет офинансово-экономическом состоянии сельскохозяйственных товаропроизводителей.</t>
  </si>
  <si>
    <t xml:space="preserve"> минеральные удобрения взяты по крупным,средним и малым предприятиям, за исключением микропредприятий</t>
  </si>
  <si>
    <r>
      <t>в т.ч.сельскохозяйственные угодья</t>
    </r>
    <r>
      <rPr>
        <sz val="16"/>
        <color indexed="8"/>
        <rFont val="Times New Roman"/>
        <family val="1"/>
        <charset val="204"/>
      </rPr>
      <t xml:space="preserve"> во всех категориях хозяйств</t>
    </r>
  </si>
  <si>
    <r>
      <t>пашня</t>
    </r>
    <r>
      <rPr>
        <sz val="16"/>
        <color indexed="8"/>
        <rFont val="Times New Roman"/>
        <family val="1"/>
        <charset val="204"/>
      </rPr>
      <t xml:space="preserve"> во всех категориях хозяйств </t>
    </r>
  </si>
  <si>
    <r>
      <t xml:space="preserve">Зерновые культуры </t>
    </r>
    <r>
      <rPr>
        <sz val="16"/>
        <color indexed="8"/>
        <rFont val="Times New Roman"/>
        <family val="1"/>
        <charset val="204"/>
      </rPr>
      <t xml:space="preserve">(в весе после доработки) </t>
    </r>
  </si>
  <si>
    <r>
      <t>Мясо (</t>
    </r>
    <r>
      <rPr>
        <sz val="16"/>
        <color indexed="8"/>
        <rFont val="Times New Roman"/>
        <family val="1"/>
        <charset val="204"/>
      </rPr>
      <t xml:space="preserve">в живом весе) </t>
    </r>
  </si>
  <si>
    <r>
      <t xml:space="preserve">Шерсть </t>
    </r>
    <r>
      <rPr>
        <sz val="16"/>
        <color indexed="8"/>
        <rFont val="Times New Roman"/>
        <family val="1"/>
        <charset val="204"/>
      </rPr>
      <t xml:space="preserve">(в физическом весе) </t>
    </r>
  </si>
  <si>
    <t>Единиц</t>
  </si>
  <si>
    <r>
      <t xml:space="preserve">5.     Водные ресурсы:   </t>
    </r>
    <r>
      <rPr>
        <sz val="14"/>
        <rFont val="Times New Roman"/>
        <family val="1"/>
        <charset val="204"/>
      </rPr>
      <t xml:space="preserve">Волжский район имеет разветвленную сеть рек, ручьев и оврагов. Главной водной артерией является река Волга, представленная верхней частью Саратовского водохранилища. Длина его в пределах района составляет 52 км. 
Притоками Волги являются  реки Сок, Самара и Чапаевка, в которые, в свою очередь впадают речки Криуша, Татьянка, Сухая Самарка, Курумоч, Падовка, Черновка, Вязовка, Сухая Вязовка, Малая Вязовка, Большая Ветлянка.
 На  территории  района  расположено  Черновское  водохранилище  (объем воды  составляет 14,8 млн. м3),  которое занимает по емкости четвертое  место  в  области  после  Кутулукского,  Поляковского  и  Пикелянского  водохранилищ.
          В качестве источников для хозяйственно-питьевого и промышленного водоснабжения в районе используются: Саратовское  водохранилище,  р. Самара,  р. Чапаевка, р. Сок.
</t>
    </r>
  </si>
  <si>
    <t>Общая площадь земель в муниципальном образовании  (по данным земельного учета)</t>
  </si>
  <si>
    <t>ПРОМЫШЛЕННОЕ ПРОИЗВОДСТВО*</t>
  </si>
  <si>
    <t>* данные представлены по отгруженным товарам собственного производства, выполненных работ и услуг собственными силами в фактических ценах, по чистым видам деятельности</t>
  </si>
  <si>
    <t>Трудовые ресурсы - всего</t>
  </si>
  <si>
    <t xml:space="preserve">   сельское хозяйство, лесное хозяйство, охота, рыболовство и рыбоводство</t>
  </si>
  <si>
    <t xml:space="preserve">Население в трудоспособном возрасте, не занятое в экономике </t>
  </si>
  <si>
    <t xml:space="preserve">     в том числе</t>
  </si>
  <si>
    <t xml:space="preserve">       численность безработных, зарегистрированных в службе занятости</t>
  </si>
  <si>
    <t xml:space="preserve">       учащиеся в трудоспособном возрасте, обучающиеся с отрывом от работы</t>
  </si>
  <si>
    <t xml:space="preserve">     численность прочих категорий населения в трудоспособном возрасте, не занятого в экономике</t>
  </si>
  <si>
    <t>Темпы роста (снижения) в действующих ценах (%)</t>
  </si>
  <si>
    <t>Оборот общественного питания - всего (в действующих ценах)*</t>
  </si>
  <si>
    <t xml:space="preserve">     по продаже печатной продукции***</t>
  </si>
  <si>
    <t xml:space="preserve">* Уменьшение ООПв 2019 г. произошло за счет уменьшения круга отчитывающихся организаций (ООО"Потенциал"(юр.адрес: С-Питербург) крупная компания обслуживала военных в пгт. Рощинский. В настоящее время конкурс выиграла другая компания, которая относится к микропредприятиям, обязанности у которой отчитываться в орган Статистики нет, пока не наберет обороты.                                                                                                                                                                                             **  С учетом ненаблюдаемой деятельности                                                                                                                                                                                                                                                                *** Норматив не выполнен за счет значительного увеличения числености населения в 2019г. по отношению к 2018г. </t>
  </si>
  <si>
    <t>37339,7</t>
  </si>
  <si>
    <t>34265,6</t>
  </si>
  <si>
    <t>3074,1</t>
  </si>
  <si>
    <t>17843,6</t>
  </si>
  <si>
    <t>3298,3</t>
  </si>
  <si>
    <t>8786</t>
  </si>
  <si>
    <t>5759,3</t>
  </si>
  <si>
    <t>236,20</t>
  </si>
  <si>
    <t>110,30</t>
  </si>
  <si>
    <t>нд</t>
  </si>
  <si>
    <t>увеличение мощностей предприятия по производству КИО</t>
  </si>
  <si>
    <t>Приборы измерительные (ООО "КРОНЕ-Автоматика")</t>
  </si>
  <si>
    <t>м3</t>
  </si>
  <si>
    <t>т</t>
  </si>
  <si>
    <t>данные ООО СВГК</t>
  </si>
  <si>
    <t>ПАСПОРТ                                                                                                                                                                                                социально-экономического развития                                                                                                                                                                                   униципального районаВолжский Самарской области                                                                                                                                                                                                                                           Самарской области                                                                                                                                             2020 год</t>
  </si>
  <si>
    <t>Плотность населения- 48,3</t>
  </si>
  <si>
    <t>кв.м</t>
  </si>
  <si>
    <t>Бетоны, растворы (ООО "Авиакор-Железобетон")</t>
  </si>
  <si>
    <t>Изделия железобетонные (ООО "Авиакор-Железобетон")</t>
  </si>
  <si>
    <t>/18</t>
  </si>
  <si>
    <t>/24,6</t>
  </si>
  <si>
    <t>/107,1</t>
  </si>
  <si>
    <t>/112,1</t>
  </si>
  <si>
    <t>процент выполнения норматива</t>
  </si>
  <si>
    <t>норматив</t>
  </si>
  <si>
    <t>2020/2019</t>
  </si>
  <si>
    <t xml:space="preserve">   Примечание:
1. Гостиница «Русская охота» (с. Курумоч, Комплекс дорожного сервиса, гостиничный комплекс «Русская охота»)  - 86 койко-мест;
2. Гостиница «Ветерок» (с. Подъем – Михайловка, ул. Сухова, 2а) – 40 койко-мест;
3. Комплекс «Парк-отель  «Дубрава», квартал 67 Самарского лесничества Самарского лесхоза Волжского района Самарской области – 92 койко-мест;
4. Гостиница «Чайка», государственное автономное учреждение Самарской области «Учебно-спортивный центр «Чайка», квартал 66 Самарского мехлесхоза, Волжский район - 38 койко-мест;
5. Гостиница «Эдельвейс» (с. Лопатино) – 95 койко-мест;
6. Гостиница «На 41 км. обводной дороги г. Самара» - 72 койко-мест;
7. Хостел «Курумоч», 1007 км.  автодороги Москва-Самара (левая сторона) Волжский район - 50 койко-мест;
8. Гостиница «Регион», ИП Гладкова Н.П.(п. Зелененький, участок № 70-73) - 12 койко-мест;
9. Спортивная база  «Гребная»,  филиал ФАУ МО РФ «ЦСК ВВС», с. Рождествено -70 койко-мест;
10.  Гостиница «Премьер мотель», пгт. Рощинский -11 койко-мест;
11.  Парк-отель «Ели»,  Новокуйбышевское лесничество,7. Лесопарковая зона - 61 койко-мест;
12.  Загородный комплекс «Приключения Шурика», п. В-Подстепновка, ул. Специалистов, 26 - 6 койко-мест.
   Примечание:
1. Гостиница «Русская охота» (с. Курумоч, Комплекс дорожного сервиса, гостиничный комплекс «Русская охота»)  - 86 койко-мест;
2. Гостиница «Ветерок» (с. Подъем – Михайловка, ул. Сухова, 2а) – 40 койко-мест;
3. Комплекс «Парк-отель  «Дубрава», квартал 67 Самарского лесничества Самарского лесхоза Волжского района Самарской области – 92 койко-мест;
4. Гостиница «Чайка», государственное автономное учреждение Самарской области «Учебно-спортивный центр «Чайка», квартал 66 Самарского мехлесхоза, Волжский район - 38 койко-мест;
5. Гостиница «Эдельвейс» (с. Лопатино) – 95 койко-мест;
6. Гостиница «На 41 км. обводной дороги г. Самара» - 72 койко-мест;
7. Хостел «Курумоч», 1007 км.  автодороги Москва-Самара (левая сторона) Волжский район - 50 койко-мест;
8. Гостиница «Регион», ИП Гладкова Н.П.(п. Зелененький, участок № 70-73) - 12 койко-мест;
9. Спортивная база  «Гребная»,  филиал ФАУ МО РФ «ЦСК ВВС», с. Рождествено -70 койко-мест;
10.  Гостиница «Премьер мотель», пгт. Рощинский -11 койко-мест;
11.  Парк-отель «Ели»,  Новокуйбышевское лесничество,7. Лесопарковая зона - 61 койко-мест;
12.  Загородный комплекс «Приключения Шурика», п. В-Подстепновка, ул. Специалистов, 26 - 6 койко-мест.
   Примечание:
1. Гостиница «Русская охота» (с. Курумоч, Комплекс дорожного сервиса, гостиничный комплекс «Русская охота»)  - 86 койко-мест;
2. Гостиница «Ветерок» (с. Подъем – Михайловка, ул. Сухова, 2а) – 40 койко-мест;
3. Комплекс «Парк-отель  «Дубрава», квартал 67 Самарского лесничества Самарского лесхоза Волжского района Самарской области – 92 койко-мест;
4. Гостиница «Чайка», государственное автономное учреждение Самарской области «Учебно-спортивный центр «Чайка», квартал 66 Самарского мехлесхоза, Волжский район - 38 койко-мест;
5. Гостиница «Эдельвейс» (с. Лопатино) – 95 койко-мест;
6. Гостиница «На 41 км. обводной дороги г. Самара» - 72 койко-мест;
7. Хостел «Курумоч», 1007 км.  автодороги Москва-Самара (левая сторона) Волжский район - 50 койко-мест;
8. Гостиница «Регион», ИП Гладкова Н.П.(п. Зелененький, участок № 70-73) - 12 койко-мест;
9. Спортивная база  «Гребная»,  филиал ФАУ МО РФ «ЦСК ВВС», с. Рождествено -70 койко-мест;
10.  Гостиница «Премьер мотель», пгт. Рощинский -11 койко-мест;
11.  Парк-отель «Ели»,  Новокуйбышевское лесничество,7. Лесопарковая зона - 61 койко-мест;
12.  Загородный комплекс «Приключения Шурика», п. В-Подстепновка, ул. Специалистов, 26 - 6 койко-мест.
</t>
  </si>
  <si>
    <t xml:space="preserve">9. Спортивная база  «Гребная»,  филиал ФАУ МО РФ «ЦСК ВВС», с. Рождествено -70 койко-мест;
10.  Гостиница «Премьер мотель», пгт. Рощинский -11 койко-мест;
11.  Парк-отель «Ели»,  Новокуйбышевское лесничество,7. Лесопарковая зона - 61 койко-мест;
12.  Загородный комплекс «Приключения Шурика», п. В-Подстепновка, ул. Специалистов, 26 - 6 койко-мест.
</t>
  </si>
  <si>
    <t xml:space="preserve">В Н Е Ш Н Е Э К О Н О М И Ч Е С К А Я    Д Е Я Т Е Л Ь Н О С Т Ь  </t>
  </si>
  <si>
    <t>количество на 1 января 2020 года</t>
  </si>
  <si>
    <t>32823,6</t>
  </si>
  <si>
    <t>28840,2</t>
  </si>
  <si>
    <t>3983,4</t>
  </si>
  <si>
    <t>18083</t>
  </si>
  <si>
    <t>3331,9</t>
  </si>
  <si>
    <t>8827,6</t>
  </si>
  <si>
    <t>5923,5</t>
  </si>
  <si>
    <t>231,7</t>
  </si>
  <si>
    <t>154,3</t>
  </si>
  <si>
    <t>в 5,1 р</t>
  </si>
  <si>
    <t>21,2</t>
  </si>
  <si>
    <t>0,19</t>
  </si>
  <si>
    <t>177,3</t>
  </si>
  <si>
    <t>49,6</t>
  </si>
  <si>
    <t>22,82</t>
  </si>
  <si>
    <t>2,3</t>
  </si>
  <si>
    <t>33,2</t>
  </si>
  <si>
    <r>
      <t xml:space="preserve">         </t>
    </r>
    <r>
      <rPr>
        <u/>
        <sz val="14"/>
        <rFont val="Times New Roman"/>
        <family val="1"/>
        <charset val="204"/>
      </rPr>
      <t xml:space="preserve"> начального общего образования</t>
    </r>
  </si>
  <si>
    <r>
      <t xml:space="preserve">        </t>
    </r>
    <r>
      <rPr>
        <u/>
        <sz val="14"/>
        <rFont val="Times New Roman"/>
        <family val="1"/>
        <charset val="204"/>
      </rPr>
      <t>основного общего образования</t>
    </r>
  </si>
  <si>
    <r>
      <t xml:space="preserve">          </t>
    </r>
    <r>
      <rPr>
        <u/>
        <sz val="14"/>
        <rFont val="Times New Roman"/>
        <family val="1"/>
        <charset val="204"/>
      </rPr>
      <t xml:space="preserve"> среднего (полного) общего образования</t>
    </r>
  </si>
  <si>
    <r>
      <t>м</t>
    </r>
    <r>
      <rPr>
        <vertAlign val="superscript"/>
        <sz val="14"/>
        <rFont val="Times New Roman"/>
        <family val="1"/>
        <charset val="204"/>
      </rPr>
      <t>2</t>
    </r>
  </si>
  <si>
    <t xml:space="preserve">  </t>
  </si>
  <si>
    <t>калибровочная установка</t>
  </si>
  <si>
    <t>ООО "СОК", Фонд развития промышленности</t>
  </si>
  <si>
    <t>Замена печи №3</t>
  </si>
  <si>
    <t>Замена старой печи №3 на новую печь FMA 290/113,4 соответствующую последним разработкам и достиженим в области обжига глазурованного керамогранита. Новая печь позволяет производить обжиг керамогранитас применением "блочного свода" в зоне обжига, применения систем автоматического управления техлологическими параметрами, применения материалов и систем управления, позволяющими поднять максимальную температуру до 1250 градусов</t>
  </si>
  <si>
    <t>2020-2023</t>
  </si>
  <si>
    <t>работы по реализации проекта выполнены</t>
  </si>
  <si>
    <t>обновление оборудования</t>
  </si>
  <si>
    <t>Замена линии упаковки</t>
  </si>
  <si>
    <t>Замена старой линии упаковки на более современную линию, с возможностью упаковывать форматы 150х600, 600х600, 1200х600, 450х900</t>
  </si>
  <si>
    <t>в работе</t>
  </si>
  <si>
    <t>Автоматизированная линия упаковки поддоно</t>
  </si>
  <si>
    <t>2021-2023</t>
  </si>
  <si>
    <t>Автоматизация обвязки и упаковки поддонов с готовой продукцией</t>
  </si>
  <si>
    <t>Замена конвейеров и устройств загрузки/разгрузки на более современную линию с возможностью трапнспортировать форматы  50х600, 600х600, 1200х600, 450х900</t>
  </si>
  <si>
    <t>Замена конвейеров и устройств загрузки/разрузки линии упаковки №3</t>
  </si>
  <si>
    <t>ПоликлиникаСамарская обл, Волжский р-н, п. Придорожный, мкр  Южный город, Николаевский пр.,зд №17</t>
  </si>
  <si>
    <t>Типовое</t>
  </si>
  <si>
    <t xml:space="preserve">Требуется капитальный 
ремонт 
</t>
  </si>
  <si>
    <t xml:space="preserve">Требуется капитальный ремонт отопления, водопровода, теплоузла
</t>
  </si>
  <si>
    <t>Поликлиника, стационар, Самарская обл, Волжский р-н, Рождествено с, Пацаева Ул, дом № 7</t>
  </si>
  <si>
    <t>ВОП, 443532, Самарская обл, Волжский р-н, Верхняя Подстепновка п, Специалистов ул, дом № 19</t>
  </si>
  <si>
    <t>ФАП, Самарская область, Волжский район, с. Николаевка, ул. Садовая, д. 4а</t>
  </si>
  <si>
    <t>ФАП, Самарская область, Волжский район, с. Власть Труда,4 (по генплану)</t>
  </si>
  <si>
    <t>Поликлиника Самарская обл, Волжский р-н, п. Придорожный, мкр  Южный город, ул. Губернаторская, д.6</t>
  </si>
  <si>
    <t xml:space="preserve">ГБОУ СОШ "ОЦ"микрорайон "Южный город"    443085, Самарская область, м.р.Волжский,  п. Придорожный, микрорайон Южный город ,         пр-кт. Николаевский д. 50 </t>
  </si>
  <si>
    <t xml:space="preserve">ГБОУ СОШ "ОЦ"микрорайон "Южный город, Самарская область, м.р.Волжский,                                      п. Придорожный, микрорайон Южный город ул. Алабинад. 40 </t>
  </si>
  <si>
    <t xml:space="preserve">СПДС "Семицветик"    ГБОУ СОШ "ОЦ"микрорайон "Южный город" , 443085, Самарская область, м.р.Волжский, 
пос. Придорожный, микрорайон "Южный город",ул.Николаевский проспект д.18
</t>
  </si>
  <si>
    <t xml:space="preserve">СПДС "Лукоморье"                                                                   ГБОУ СОШ "ОЦ"микрорайон "Южный город", 443085, Самарская область, м.р. Волжский, 
пос. Придорожный, микрорайон "Южный город" ул. Николаевский проспект, д. 48,
</t>
  </si>
  <si>
    <t>СПДС "Чудо-Град"                                                                ГБОУ СОШ "ОЦ"микрорайон "Южный город", 443085, Самарская область, м.р. Волжский, 
пос. Придорожный, микрорайон "Южный город" 
ул. Алабина, д.38</t>
  </si>
  <si>
    <t xml:space="preserve">СПДС "Чудо-Град"                                                               ГБОУ СОШ "ОЦ"микрорайон "Южный город", 443085, Самарская область, м.р. Волжский, 
пос. Придорожный, микрорайон "Южный город" ул. Алабина, д. 42
</t>
  </si>
  <si>
    <t xml:space="preserve">СПДС "Чудо-Град"                         ГБОУ СОШ "ОЦ"микрорайон "Южный город" , 443085, Самарская область, м.р.Волжский, 
пос. Придорожный, микрорайон "Южный город",ул.Алабина, д. 14
</t>
  </si>
  <si>
    <t>Филиал ДС "Волжская жемчужина" ГБОУ СОШ "ОЦ"микрорайон "Южный город",  Самарская область, м.р. Волжский,  микрорайон "Южный город", ул. Головкина 5</t>
  </si>
  <si>
    <t>ГБОУ СОШ "ОЦ" №7 пгт Смышляевка , Самарская область, м.р. Волжский, пгт Стройкерамика, ул. Петра Монастырского д. 13</t>
  </si>
  <si>
    <t xml:space="preserve">ГБОУ СОШ № 1 "ОЦ" г.п. Смышляевка,       443548, п.г.т. Стройкерамика, ул. Олега Пешкова, д. 1 </t>
  </si>
  <si>
    <t xml:space="preserve">СПДС "Янтарик"                                          ГБОУ СОШ №1 "ОЦ"  443528, Самарская область, м.р. Волжский, 
п.г.т. Стройкерамика, 
ул. Академика Дмитрия Козлова, д. 22,  </t>
  </si>
  <si>
    <t>ГБОУ ООШ п. Верхняя Подстепновка, 443532 , Самарская область, Волжский район, п. Верхняя Подстепновка,   ул. Специалистов, д.23.</t>
  </si>
  <si>
    <t xml:space="preserve">СПДС "Солнышко" корпус 2                                   ГБОУ ООШ п. Верхняя Подстепновка,                                    443532, Самарская область, Волжский район, 
пос. Верхняя Подстепновка, 
ул. Дорожная, 17А </t>
  </si>
  <si>
    <t xml:space="preserve"> ГБОУ СОШ с. Воскресенка,  443531,Самарская область, Волжский район,                                                                                          с. Воскресенка, ул. Ленинская,1</t>
  </si>
  <si>
    <t xml:space="preserve">СПДС "Рябинка" корпус 1                                         ГБОУ СОШ с. Воскресенка,                               443531, Самарская область,Волжский район, с.Воскресенка, ул.Крестьянская 85 </t>
  </si>
  <si>
    <t xml:space="preserve"> ГБОУ ООШ п. Журавли,  443531, Самарская область, Волжский район, п. Журавли,
ул. Школьная., 1</t>
  </si>
  <si>
    <t>ГБОУ СОШ "ОЦ" с. Дубовый Умет,                                                443530, с. Дубовый Умет, пер.Школьный,1</t>
  </si>
  <si>
    <t xml:space="preserve">Филиал ГБОУ СОШ "ОЦ" с. Дубовый Умёт  "Школа- сад п. Калинка",    443530, п. Калинка,
ул. Советская, д. 49
</t>
  </si>
  <si>
    <t xml:space="preserve">Требуется
капитальный
ремонт здания  
</t>
  </si>
  <si>
    <t>СПДС  "Колосок"                                  ГБОУ СОШ ОЦ  с. Дубовый Умет, 443530, Самарская область, Волжский район,
 с. Дубовый Умёт, пер. Школьный, 13;</t>
  </si>
  <si>
    <t>СПДС  "Колосок" ГБОУ СОШ ОЦ  с. Дубовый Умет,  443530, Самарская область, Волжский район, с. Дубовый Умётул Советская , д. 124</t>
  </si>
  <si>
    <t>ГБОУ СОШ c. Курумоч, 443544, Самарская область, Волжский район, с. Курумоч,
пр. Ленина 10</t>
  </si>
  <si>
    <t xml:space="preserve">СПДС  "Белочка" ГБОУ СОШ п. Курумоч , 443545, Самарская область, Волжский район, с.Курумоч, пр. Ленина, д. 10.                                                                           </t>
  </si>
  <si>
    <t xml:space="preserve">СПДС  "Белочка" ГБОУ СОШ п. Курумоч                                         443545, Самарская область, Волжский район, с.Курумоч,   ул.Жигулёвская 1а,                                                                               </t>
  </si>
  <si>
    <t xml:space="preserve">СПДС  "Белочка" ГБОУ СОШ п. Курумоч , 443545, Самарская область, Волжский район, с.Курумоч, пр. Ленина, д. 49.                                                                           </t>
  </si>
  <si>
    <t>ГБОУ СОШ "ОЦ"с. Лопатино,    443535,  с. Лопатино, ул. Школьная, д. 1</t>
  </si>
  <si>
    <t>Начальная школа                                                 филиал ГБОУ СОШ "ОЦ" с. Лопатино , Самарская область, Волжский район,  с.  Лопатино,    ул.. Советская, д. 13.</t>
  </si>
  <si>
    <t xml:space="preserve">СПДС «Улыбка»                                                                 ГБОУ СОШ "ОЦ" с. Лопатино,                            443535, Самарская область, Волжский район,
 п. НПС "Дружба", ул Школьная 5   </t>
  </si>
  <si>
    <t xml:space="preserve">ГБОУ ООШ п. Самарский, 443529, Самарская область, Волжский район, пос.Самарский, ул. Молодежная, 6                                               </t>
  </si>
  <si>
    <t xml:space="preserve">СПДС "Мечта"                                                                  ГБОУ ООШ п. Самарский ,  443529, Самарская область, Волжский район, пос. Самарский, ул. Степная, 1                                         </t>
  </si>
  <si>
    <t>ГБОУ СОШ  п. Петра-Дубрава,  446543, Самарская область, Волжский район, п. Петра-Дубрава, ул. Физкультурная 6</t>
  </si>
  <si>
    <t xml:space="preserve">Требуется
капитальный
ремонт здания 
</t>
  </si>
  <si>
    <t xml:space="preserve">СПДС "Созвездие " ГБОУ СОШ п. Петра-Дубрава , 443546, Самарская область, Волжский район, п.г.т. Петра Дубрава, ул. Южная, д 5                                                                                                  </t>
  </si>
  <si>
    <t xml:space="preserve">СПДС "Созвездие " ГБОУ СОШ п. Петра-Дубрава , 443546, Самарская область, Волжский район, п.г.т. Петра Дубрава, ул. Южная, д 7а                                                                                                  </t>
  </si>
  <si>
    <t>ГБОУ СОШ "ОЦ" с. Подъем Михайловка,          443524, с. Подъем-Михайловка,
ул. Советская, 78</t>
  </si>
  <si>
    <t xml:space="preserve">СПДС "Буратино"                                                           ГБОУ СОШ "ОЦ" с. Подъем Михайловка, 443524, Самарская обл., Волжский район,
 с.Подъем-Михайловка, ул.Советская, дом.55 </t>
  </si>
  <si>
    <t>ГБОУ СОШ  п. Просвет,                                                 443526,Самарская область, Волжский район, п. Просвет,ул. Самарская, 4</t>
  </si>
  <si>
    <t xml:space="preserve">СПДС  "Сказка "                                          ГБОУ СОШ п. Просвет                                     443526, Самарская область, Волжский район, 
п. Просвет, ул Садовая, 4    </t>
  </si>
  <si>
    <t>СПДС "Сказка" корпус 2                                   ГБОУ СОШ п. Просвет,   Самарская область, Волжский район, п. Пахарь  ул. Самарская, д. 3.</t>
  </si>
  <si>
    <t xml:space="preserve">СПДС "Мишутка"   ГБОУ СОШ п. Просвет, 443539, Самарская область, Волжский район, пгт.Рощинский                                                        </t>
  </si>
  <si>
    <t xml:space="preserve">СПДС "Росинка"  ГБОУ СОШ п. Просвет,      443539, Самарская область, Волжский район, пгт.Рощинский                                                             </t>
  </si>
  <si>
    <t>ГБОУ СОШ  с. Рождествено,                                                    443541,Самарская область, Волжский район, с. Рождествено, ул. Пацаева, 1</t>
  </si>
  <si>
    <t xml:space="preserve">СПДС ГБОУ СОШ с. Рождествено, 443541, Самарская область Волжский район, с.Рождествено, ул.Шоссейная д.1"Б" </t>
  </si>
  <si>
    <t>ГБОУ СОШ "ОЦ" п.г.т. Рощинский, 443539,пгт.Рощинский</t>
  </si>
  <si>
    <t>СП ЦВР   ГБОУ СОШ "ОЦ" п.г.т. Рощинский, Самарская обл., Волжский район,                                             п.г.т. Стройкерамика ул. Дружбы, д.1.</t>
  </si>
  <si>
    <t>ГБОУ ООШ  п. Ровно-Владимировка, 443521, Самарская область, Волжский район,с. Ровно-Владимировка, ул. Центральная, 20</t>
  </si>
  <si>
    <t xml:space="preserve">СПДС  "Солнышко"                                                            ГБОУ ООШ п. Ровно-Владимировка,           443521, Самарская область, Волжский район,
 п.Ровно-Владимировка, ул.Центральная, дом 3а,                    </t>
  </si>
  <si>
    <t xml:space="preserve">ГБОУ СОШ №1 "ОЦ"  п.г.т. Стройкерамика , 443528, п.г.т. Стройкерамика                                          </t>
  </si>
  <si>
    <t xml:space="preserve">СПДС "Солнышко"       ГБОУ СОШ №1 "ОЦ"              п.г.т. Стройкерамика, 443528, Самарская область, Волжский район, 
п.г.т. Стройкерамика, ул. Народная, д. 13 "Б"
</t>
  </si>
  <si>
    <t>СПДС "Солнышко"  ГБОУ СОШ №1 "ОЦ"              п.г.т. Стройкерамика, 443528, Самарская область, Волжский район, 
п.г.т. Стройкерамика,   ул. Солнечная, д. 4.</t>
  </si>
  <si>
    <t>Выведено из образовательного процесса</t>
  </si>
  <si>
    <t>СПДС  "Радуга"                                                               ГБОУ СОШ №1"ОЦ" п.г.т. Стройкерамика,                                                         443528, Самарская область, Волжский район,
п.г.т. Стройкерамика, 
ул. Дружбы, д. 13 "А"</t>
  </si>
  <si>
    <t xml:space="preserve">ГБОУ ООШ № 2  п.г.т. Смышляевка,                   443548,Самарская область, Волжский район, п.г.т. Смышляевка, ул. Ново-Садовая, 9а
</t>
  </si>
  <si>
    <t>СПДС  ГБОУ СОШ №2 п.г.т. Смышляевка,                                           443548, Самарская область, Волжский район, п.г.т.Смышляевка, ул.Первомайская, д.25</t>
  </si>
  <si>
    <t>СПДС  ГБОУ СОШ №2 п.г.т. Смышляевка,                                           443548, Самарская область, Волжский район, п.г.т.Смышляевка, ул.Первомайская, д.33</t>
  </si>
  <si>
    <t>СПДС ГБОУ СОШ №2 п.г.т. Смышляевка                                   443548, Самарская область, Волжский район, п.г.т. Смышляевка,пер.  Ново-Садовый, д.15</t>
  </si>
  <si>
    <t>ГБОУ СОШ № 3 п.г.т.  Смышляевка , 443548, п.г.т. Смышляевка,
ул. Пионерская, 30</t>
  </si>
  <si>
    <t>СП Детско-юношеская спортивная школа ГБОУ ООШ № 3 п.г.т. Смышляевка , Самарская область, Волжский район,п.Петра-Дубрава ул. Физкультурная, д. 5.</t>
  </si>
  <si>
    <t>ГБОУ ООШ с. Спиридоновка,  443527,  Самарская область, Волжский район, с. Спиридоновка, ул. Школьная, 1</t>
  </si>
  <si>
    <t xml:space="preserve">СПДС  ГБОУ ООШ с. Спиридоновка,                                        443527, Самарская область, Волжский район, с.Спиридорновка, ул.Набережная,д.20 </t>
  </si>
  <si>
    <t>ГБОУ СОШ с. Сухая Вязовка,                                                        443520,Самарская область, Волжский район, с. Сухая Вязовка, ул. Школьная, 31</t>
  </si>
  <si>
    <t>СПДС "Улыбка"    ГБОУ СОШ с . Сухая Вязовка,   443520, Самарская область, Волжский район, с.Сухая Вязовка, ул. Школьная, д.14а      .</t>
  </si>
  <si>
    <t>СПДС "Улыбка"    ГБОУ СОШ с. Сухая Вязовка, Самарская область, Волжский район, с. Берёзовый Гай , ул. Советская д. 31</t>
  </si>
  <si>
    <t xml:space="preserve">ГБОУ СОШ с. Черноречье, 443537, с. Черноречье, ул. Победы, 6                                          </t>
  </si>
  <si>
    <t>Филиал  ГБОУ СОШ с. Черноречье Школа-сад  с. Николаевка, 443536, с. Николаевка, ул. Гаражная, д. 17</t>
  </si>
  <si>
    <t xml:space="preserve">СПДС "Ручеек"  ГБОУ СОШ с. Черноречье,      443537, Самарская область, Волжский район, с. Черноречье, ул. Самарская, д. 25     </t>
  </si>
  <si>
    <t xml:space="preserve"> ГБОУ СОШ п. Черновский,                                     443538, п. Черновский, ул. Школьная, 14</t>
  </si>
  <si>
    <t>ДС "Караблик"                                                           с/п ГБОУ СОШ п. Черновский, 443538, Самарская область, Волжский район, 
п. Черновский, ул. Школьная, д.6</t>
  </si>
  <si>
    <t xml:space="preserve">Филиал ГБОУ СОШ п. Черновский   с. Белозёрки </t>
  </si>
  <si>
    <t>СПДС "Звездочка" ГБОУ СОШ №1 "ОЦ"              п.г.т. Стройкерамика, 443528, Самарская область, Волжский район, 
п.г.т. Стройкерамика,  ул. Солнечная, д. 8.</t>
  </si>
  <si>
    <t>Объекты образования</t>
  </si>
  <si>
    <t xml:space="preserve">СПДС "Солнышко" ГБОУ ООШ   с. Яблоновый Овраг, 443522, Самарская область, Волжский район, с.Яблоновый Овраг, ул.Н.Наумова д.23 
</t>
  </si>
  <si>
    <t>ГБОУ ООШ с. Яблоновый Овраг, 443522, с. Яблоновый Овраг, ул. Н.Наумова, 86</t>
  </si>
  <si>
    <t>Старое здание СПДС ГБОУ СОШ п. Черновский "Кораблик", 443538, Самарская область, Волжский район, п. Черновский, ул.Коммунистическвя,д.1</t>
  </si>
  <si>
    <t>СПДС "Янтарик"                                      ГБОУ СОШ №1 "ОЦ"  пгт Смышляевка, 443528, Самарская область, м.р. Волжский, п.г.т. Стройкерамика,ул. Академика Дмитрия Козлова, д. 4</t>
  </si>
  <si>
    <r>
      <rPr>
        <b/>
        <sz val="20"/>
        <color rgb="FFC00000"/>
        <rFont val="Times New Roman"/>
        <family val="1"/>
        <charset val="204"/>
      </rPr>
      <t>*</t>
    </r>
    <r>
      <rPr>
        <sz val="14"/>
        <color rgb="FFC00000"/>
        <rFont val="Times New Roman"/>
        <family val="1"/>
        <charset val="204"/>
      </rPr>
      <t xml:space="preserve"> </t>
    </r>
    <r>
      <rPr>
        <sz val="14"/>
        <color rgb="FF000000"/>
        <rFont val="Times New Roman"/>
        <family val="1"/>
        <charset val="204"/>
      </rPr>
      <t>СПДС "Семицветик" (ЮГ№9)  ГБОУ СОШ "ОЦ"микрорайон "Южный город",  Самарская область, м.р. Волжский,  микрорайон "Южный город", Вишневый проезд, д. 4</t>
    </r>
  </si>
  <si>
    <r>
      <rPr>
        <b/>
        <sz val="18"/>
        <color rgb="FFC00000"/>
        <rFont val="Times New Roman"/>
        <family val="1"/>
        <charset val="204"/>
      </rPr>
      <t xml:space="preserve">* </t>
    </r>
    <r>
      <rPr>
        <sz val="14"/>
        <color rgb="FF000000"/>
        <rFont val="Times New Roman"/>
        <family val="1"/>
        <charset val="204"/>
      </rPr>
      <t>СПДС "Забава"ГБОУ СОШ "ОЦ"микрорайон "Южный город",  Самарская область, м.р. Волжский,  микрорайон "Южный город", Вишневый проезд, д. 2</t>
    </r>
  </si>
  <si>
    <r>
      <rPr>
        <sz val="18"/>
        <color rgb="FFC00000"/>
        <rFont val="Times New Roman"/>
        <family val="1"/>
        <charset val="204"/>
      </rPr>
      <t xml:space="preserve">* </t>
    </r>
    <r>
      <rPr>
        <sz val="14"/>
        <color rgb="FF000000"/>
        <rFont val="Times New Roman"/>
        <family val="1"/>
        <charset val="204"/>
      </rPr>
      <t>СПДС "Забава"ГБОУ СОШ "ОЦ"микрорайон "Южный город",  Самарская область, м.р. Волжский,  микрорайон "Южный город",ул .75-Летия Победы</t>
    </r>
  </si>
  <si>
    <r>
      <rPr>
        <b/>
        <sz val="14"/>
        <color rgb="FFC00000"/>
        <rFont val="Times New Roman"/>
        <family val="1"/>
        <charset val="204"/>
      </rPr>
      <t>*</t>
    </r>
    <r>
      <rPr>
        <sz val="14"/>
        <rFont val="Times New Roman"/>
        <family val="1"/>
        <charset val="204"/>
      </rPr>
      <t xml:space="preserve"> СПДС "Самоцветы"ГБОУ СОШ №1 "ОЦ"  пгт Смышляевка, 443528, Самарская область, м.р. Волжский, п.г.т. Стройкерамика,                                                               ул. Монастырского, д.11                            </t>
    </r>
  </si>
  <si>
    <r>
      <rPr>
        <b/>
        <sz val="14"/>
        <color rgb="FFC00000"/>
        <rFont val="Times New Roman"/>
        <family val="1"/>
        <charset val="204"/>
      </rPr>
      <t>*</t>
    </r>
    <r>
      <rPr>
        <b/>
        <sz val="14"/>
        <rFont val="Times New Roman"/>
        <family val="1"/>
        <charset val="204"/>
      </rPr>
      <t xml:space="preserve"> </t>
    </r>
    <r>
      <rPr>
        <sz val="14"/>
        <rFont val="Times New Roman"/>
        <family val="1"/>
        <charset val="204"/>
      </rPr>
      <t xml:space="preserve">СПДС "ГБОУ СОШ №1 "ОЦ"  пгт Смышляевка, 443528, Самарская область, м.р. Волжский, п.г.т. Стройкерамика,                                                               ул. Нестора Постникова , д.2а                            </t>
    </r>
  </si>
  <si>
    <r>
      <rPr>
        <sz val="16"/>
        <color rgb="FFFF0000"/>
        <rFont val="Times New Roman"/>
        <family val="1"/>
        <charset val="204"/>
      </rPr>
      <t>*</t>
    </r>
    <r>
      <rPr>
        <sz val="14"/>
        <rFont val="Times New Roman"/>
        <family val="1"/>
        <charset val="204"/>
      </rPr>
      <t>Объекты ОУ, введенные в эксплуатацию в 2021 году</t>
    </r>
  </si>
  <si>
    <t>Объекты здравоохранения</t>
  </si>
  <si>
    <r>
      <t xml:space="preserve">           </t>
    </r>
    <r>
      <rPr>
        <i/>
        <u/>
        <sz val="13"/>
        <rFont val="Times New Roman"/>
        <family val="1"/>
        <charset val="204"/>
      </rPr>
      <t>Форма № 15</t>
    </r>
  </si>
  <si>
    <t>Наличие электростанций (ЛЭП)</t>
  </si>
  <si>
    <r>
      <t xml:space="preserve">        </t>
    </r>
    <r>
      <rPr>
        <i/>
        <u/>
        <sz val="13"/>
        <color theme="1"/>
        <rFont val="Times New Roman"/>
        <family val="1"/>
        <charset val="204"/>
      </rPr>
      <t xml:space="preserve"> Форма № 16</t>
    </r>
  </si>
  <si>
    <r>
      <t>млн.м</t>
    </r>
    <r>
      <rPr>
        <vertAlign val="superscript"/>
        <sz val="13"/>
        <color theme="1"/>
        <rFont val="Times New Roman"/>
        <family val="1"/>
        <charset val="204"/>
      </rPr>
      <t>3</t>
    </r>
    <r>
      <rPr>
        <sz val="13"/>
        <color theme="1"/>
        <rFont val="Times New Roman"/>
        <family val="1"/>
        <charset val="204"/>
      </rPr>
      <t xml:space="preserve"> в год</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</si>
</sst>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0.0"/>
    <numFmt numFmtId="166" formatCode="#,##0.0"/>
    <numFmt numFmtId="167" formatCode="_-* #,##0_р_._-;\-* #,##0_р_._-;_-* &quot;-&quot;??_р_._-;_-@_-"/>
  </numFmts>
  <fonts count="95" x14ac:knownFonts="1">
    <font>
      <sz val="10"/>
      <name val="Arial Cyr"/>
    </font>
    <font>
      <sz val="10"/>
      <name val="Arial Cyr"/>
    </font>
    <font>
      <sz val="14"/>
      <name val="Times New Roman"/>
      <family val="1"/>
      <charset val="204"/>
    </font>
    <font>
      <b/>
      <sz val="14"/>
      <name val="Times New Roman"/>
      <family val="1"/>
      <charset val="204"/>
    </font>
    <font>
      <b/>
      <sz val="16"/>
      <name val="Times New Roman"/>
      <family val="1"/>
      <charset val="204"/>
    </font>
    <font>
      <sz val="10"/>
      <name val="Times New Roman"/>
      <family val="1"/>
      <charset val="204"/>
    </font>
    <font>
      <sz val="7"/>
      <name val="Times New Roman"/>
      <family val="1"/>
      <charset val="204"/>
    </font>
    <font>
      <sz val="12"/>
      <name val="Times New Roman"/>
      <family val="1"/>
      <charset val="204"/>
    </font>
    <font>
      <sz val="13"/>
      <name val="Times New Roman"/>
      <family val="1"/>
      <charset val="204"/>
    </font>
    <font>
      <sz val="8"/>
      <name val="Arial Cyr"/>
    </font>
    <font>
      <i/>
      <u/>
      <sz val="13"/>
      <name val="Times New Roman"/>
      <family val="1"/>
      <charset val="204"/>
    </font>
    <font>
      <b/>
      <sz val="13"/>
      <name val="Times New Roman"/>
      <family val="1"/>
      <charset val="204"/>
    </font>
    <font>
      <i/>
      <sz val="10"/>
      <name val="Arial Cyr"/>
    </font>
    <font>
      <b/>
      <sz val="12"/>
      <name val="Times New Roman"/>
      <family val="1"/>
      <charset val="204"/>
    </font>
    <font>
      <b/>
      <sz val="10"/>
      <name val="Arial Cyr"/>
    </font>
    <font>
      <sz val="11"/>
      <name val="Times New Roman"/>
      <family val="1"/>
      <charset val="204"/>
    </font>
    <font>
      <b/>
      <u/>
      <sz val="13"/>
      <name val="Times New Roman"/>
      <family val="1"/>
      <charset val="204"/>
    </font>
    <font>
      <u/>
      <sz val="13"/>
      <name val="Times New Roman"/>
      <family val="1"/>
      <charset val="204"/>
    </font>
    <font>
      <vertAlign val="superscript"/>
      <sz val="13"/>
      <name val="Times New Roman"/>
      <family val="1"/>
      <charset val="204"/>
    </font>
    <font>
      <sz val="12"/>
      <name val="Arial Cyr"/>
    </font>
    <font>
      <sz val="13"/>
      <name val="Arial Cyr"/>
    </font>
    <font>
      <sz val="12"/>
      <name val="Arial Cyr"/>
      <charset val="204"/>
    </font>
    <font>
      <b/>
      <sz val="12"/>
      <name val="Arial Cyr"/>
    </font>
    <font>
      <sz val="14"/>
      <name val="Arial Cyr"/>
    </font>
    <font>
      <i/>
      <u/>
      <sz val="13"/>
      <name val="Arial Cyr"/>
    </font>
    <font>
      <b/>
      <sz val="14"/>
      <name val="Arial Cyr"/>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u/>
      <sz val="10"/>
      <name val="Arial Cyr"/>
    </font>
    <font>
      <i/>
      <u/>
      <sz val="14"/>
      <name val="Times New Roman"/>
      <family val="1"/>
      <charset val="204"/>
    </font>
    <font>
      <b/>
      <sz val="18"/>
      <name val="Times New Roman"/>
      <family val="1"/>
      <charset val="204"/>
    </font>
    <font>
      <b/>
      <sz val="11"/>
      <name val="Times New Roman"/>
      <family val="1"/>
      <charset val="204"/>
    </font>
    <font>
      <sz val="13"/>
      <color theme="1"/>
      <name val="Times New Roman"/>
      <family val="1"/>
      <charset val="204"/>
    </font>
    <font>
      <i/>
      <u/>
      <sz val="10"/>
      <name val="Arial Cyr"/>
      <charset val="204"/>
    </font>
    <font>
      <sz val="12"/>
      <color theme="1"/>
      <name val="Times New Roman"/>
      <family val="1"/>
      <charset val="204"/>
    </font>
    <font>
      <b/>
      <sz val="9"/>
      <color indexed="81"/>
      <name val="Tahoma"/>
      <family val="2"/>
      <charset val="204"/>
    </font>
    <font>
      <sz val="9"/>
      <color indexed="81"/>
      <name val="Tahoma"/>
      <family val="2"/>
      <charset val="204"/>
    </font>
    <font>
      <b/>
      <sz val="26"/>
      <name val="Times New Roman"/>
      <family val="1"/>
      <charset val="204"/>
    </font>
    <font>
      <sz val="16"/>
      <name val="Times New Roman"/>
      <family val="1"/>
      <charset val="204"/>
    </font>
    <font>
      <i/>
      <u/>
      <sz val="12"/>
      <name val="Times New Roman"/>
      <family val="1"/>
      <charset val="204"/>
    </font>
    <font>
      <sz val="18"/>
      <name val="Times New Roman"/>
      <family val="1"/>
      <charset val="204"/>
    </font>
    <font>
      <i/>
      <u/>
      <sz val="16"/>
      <color indexed="8"/>
      <name val="Times New Roman"/>
      <family val="1"/>
      <charset val="204"/>
    </font>
    <font>
      <b/>
      <sz val="16"/>
      <color indexed="8"/>
      <name val="Times New Roman"/>
      <family val="1"/>
      <charset val="204"/>
    </font>
    <font>
      <sz val="16"/>
      <color indexed="8"/>
      <name val="Times New Roman"/>
      <family val="1"/>
      <charset val="204"/>
    </font>
    <font>
      <i/>
      <sz val="16"/>
      <color indexed="8"/>
      <name val="Times New Roman"/>
      <family val="1"/>
      <charset val="204"/>
    </font>
    <font>
      <sz val="14"/>
      <color theme="1"/>
      <name val="Times New Roman"/>
      <family val="1"/>
      <charset val="204"/>
    </font>
    <font>
      <sz val="14"/>
      <color rgb="FF00B050"/>
      <name val="Times New Roman"/>
      <family val="1"/>
      <charset val="204"/>
    </font>
    <font>
      <sz val="11"/>
      <name val="Arial Cyr"/>
    </font>
    <font>
      <sz val="14"/>
      <color rgb="FFFF0000"/>
      <name val="Times New Roman"/>
      <family val="1"/>
      <charset val="204"/>
    </font>
    <font>
      <sz val="10"/>
      <color rgb="FFFF0000"/>
      <name val="Arial Cyr"/>
    </font>
    <font>
      <b/>
      <sz val="12"/>
      <color theme="1"/>
      <name val="Times New Roman"/>
      <family val="1"/>
      <charset val="204"/>
    </font>
    <font>
      <b/>
      <sz val="14"/>
      <color theme="1"/>
      <name val="Times New Roman"/>
      <family val="1"/>
      <charset val="204"/>
    </font>
    <font>
      <b/>
      <sz val="14"/>
      <color rgb="FFFF0000"/>
      <name val="Times New Roman"/>
      <family val="1"/>
      <charset val="204"/>
    </font>
    <font>
      <sz val="14"/>
      <color rgb="FFFF0000"/>
      <name val="Arial Cyr"/>
    </font>
    <font>
      <u/>
      <sz val="14"/>
      <name val="Times New Roman"/>
      <family val="1"/>
      <charset val="204"/>
    </font>
    <font>
      <b/>
      <u/>
      <sz val="14"/>
      <name val="Times New Roman"/>
      <family val="1"/>
      <charset val="204"/>
    </font>
    <font>
      <vertAlign val="superscript"/>
      <sz val="14"/>
      <name val="Times New Roman"/>
      <family val="1"/>
      <charset val="204"/>
    </font>
    <font>
      <sz val="22"/>
      <name val="Arial Cyr"/>
    </font>
    <font>
      <sz val="9"/>
      <color indexed="81"/>
      <name val="Tahoma"/>
      <charset val="1"/>
    </font>
    <font>
      <b/>
      <sz val="9"/>
      <color indexed="81"/>
      <name val="Tahoma"/>
      <charset val="1"/>
    </font>
    <font>
      <sz val="9"/>
      <name val="Times New Roman"/>
      <family val="1"/>
      <charset val="204"/>
    </font>
    <font>
      <sz val="9"/>
      <color theme="1"/>
      <name val="Times New Roman"/>
      <family val="1"/>
      <charset val="204"/>
    </font>
    <font>
      <sz val="10"/>
      <color theme="1"/>
      <name val="Arial Cyr"/>
    </font>
    <font>
      <i/>
      <u/>
      <sz val="12"/>
      <name val="Arial Cyr"/>
      <charset val="204"/>
    </font>
    <font>
      <i/>
      <u/>
      <sz val="18"/>
      <name val="Times New Roman"/>
      <family val="1"/>
      <charset val="204"/>
    </font>
    <font>
      <i/>
      <sz val="13"/>
      <name val="Times New Roman"/>
      <family val="1"/>
      <charset val="204"/>
    </font>
    <font>
      <b/>
      <sz val="22"/>
      <name val="Times New Roman"/>
      <family val="1"/>
      <charset val="204"/>
    </font>
    <font>
      <b/>
      <sz val="14"/>
      <color rgb="FFC00000"/>
      <name val="Times New Roman"/>
      <family val="1"/>
      <charset val="204"/>
    </font>
    <font>
      <sz val="14"/>
      <color rgb="FFC00000"/>
      <name val="Times New Roman"/>
      <family val="1"/>
      <charset val="204"/>
    </font>
    <font>
      <sz val="14"/>
      <color rgb="FF000000"/>
      <name val="Times New Roman"/>
      <family val="1"/>
      <charset val="204"/>
    </font>
    <font>
      <b/>
      <sz val="18"/>
      <color rgb="FFC00000"/>
      <name val="Times New Roman"/>
      <family val="1"/>
      <charset val="204"/>
    </font>
    <font>
      <b/>
      <sz val="20"/>
      <color rgb="FFC00000"/>
      <name val="Times New Roman"/>
      <family val="1"/>
      <charset val="204"/>
    </font>
    <font>
      <sz val="18"/>
      <color rgb="FFC00000"/>
      <name val="Times New Roman"/>
      <family val="1"/>
      <charset val="204"/>
    </font>
    <font>
      <sz val="16"/>
      <color rgb="FFFF0000"/>
      <name val="Times New Roman"/>
      <family val="1"/>
      <charset val="204"/>
    </font>
    <font>
      <sz val="10"/>
      <color theme="0"/>
      <name val="Arial Cyr"/>
    </font>
    <font>
      <i/>
      <u/>
      <sz val="13"/>
      <color theme="1"/>
      <name val="Times New Roman"/>
      <family val="1"/>
      <charset val="204"/>
    </font>
    <font>
      <b/>
      <sz val="13"/>
      <color theme="1"/>
      <name val="Times New Roman"/>
      <family val="1"/>
      <charset val="204"/>
    </font>
    <font>
      <b/>
      <sz val="10"/>
      <color theme="1"/>
      <name val="Arial Cyr"/>
    </font>
    <font>
      <vertAlign val="superscript"/>
      <sz val="13"/>
      <color theme="1"/>
      <name val="Times New Roman"/>
      <family val="1"/>
      <charset val="204"/>
    </font>
    <font>
      <sz val="8"/>
      <color theme="1"/>
      <name val="Arial Cy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43">
    <xf numFmtId="0" fontId="0"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7" borderId="1" applyNumberFormat="0" applyAlignment="0" applyProtection="0"/>
    <xf numFmtId="0" fontId="29" fillId="20" borderId="2" applyNumberFormat="0" applyAlignment="0" applyProtection="0"/>
    <xf numFmtId="0" fontId="30" fillId="20" borderId="1"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1" borderId="7" applyNumberFormat="0" applyAlignment="0" applyProtection="0"/>
    <xf numFmtId="0" fontId="36" fillId="0" borderId="0" applyNumberFormat="0" applyFill="0" applyBorder="0" applyAlignment="0" applyProtection="0"/>
    <xf numFmtId="0" fontId="37" fillId="22" borderId="0" applyNumberFormat="0" applyBorder="0" applyAlignment="0" applyProtection="0"/>
    <xf numFmtId="0" fontId="38" fillId="3" borderId="0" applyNumberFormat="0" applyBorder="0" applyAlignment="0" applyProtection="0"/>
    <xf numFmtId="0" fontId="39" fillId="0" borderId="0" applyNumberFormat="0" applyFill="0" applyBorder="0" applyAlignment="0" applyProtection="0"/>
    <xf numFmtId="0" fontId="1" fillId="23" borderId="8" applyNumberFormat="0" applyFont="0" applyAlignment="0" applyProtection="0"/>
    <xf numFmtId="0" fontId="40" fillId="0" borderId="9" applyNumberFormat="0" applyFill="0" applyAlignment="0" applyProtection="0"/>
    <xf numFmtId="0" fontId="41" fillId="0" borderId="0" applyNumberFormat="0" applyFill="0" applyBorder="0" applyAlignment="0" applyProtection="0"/>
    <xf numFmtId="0" fontId="42" fillId="4" borderId="0" applyNumberFormat="0" applyBorder="0" applyAlignment="0" applyProtection="0"/>
    <xf numFmtId="164" fontId="1" fillId="0" borderId="0" applyFont="0" applyFill="0" applyBorder="0" applyAlignment="0" applyProtection="0"/>
  </cellStyleXfs>
  <cellXfs count="578">
    <xf numFmtId="0" fontId="0" fillId="0" borderId="0" xfId="0"/>
    <xf numFmtId="0" fontId="0" fillId="0" borderId="0" xfId="0" applyAlignment="1"/>
    <xf numFmtId="0" fontId="0" fillId="0" borderId="0" xfId="0" applyAlignment="1">
      <alignment horizontal="center" vertical="center" wrapText="1"/>
    </xf>
    <xf numFmtId="0" fontId="0" fillId="0" borderId="0" xfId="0" applyAlignment="1">
      <alignment vertical="top" wrapText="1"/>
    </xf>
    <xf numFmtId="0" fontId="8" fillId="0" borderId="0" xfId="0" applyFont="1" applyAlignment="1">
      <alignment vertical="top" wrapText="1"/>
    </xf>
    <xf numFmtId="0" fontId="7" fillId="0" borderId="0" xfId="0" applyFont="1" applyAlignment="1">
      <alignment vertical="top" wrapText="1"/>
    </xf>
    <xf numFmtId="0" fontId="0" fillId="0" borderId="0" xfId="0" applyAlignment="1">
      <alignment horizontal="right"/>
    </xf>
    <xf numFmtId="0" fontId="8" fillId="0" borderId="0" xfId="0" applyFont="1"/>
    <xf numFmtId="0" fontId="7" fillId="0" borderId="0" xfId="0" applyFont="1" applyAlignment="1">
      <alignment horizontal="center" vertical="top" wrapText="1"/>
    </xf>
    <xf numFmtId="0" fontId="0" fillId="0" borderId="0" xfId="0" applyAlignment="1">
      <alignment horizontal="right" vertical="center"/>
    </xf>
    <xf numFmtId="0" fontId="0" fillId="0" borderId="0" xfId="0" applyAlignment="1">
      <alignment horizontal="left" vertical="center"/>
    </xf>
    <xf numFmtId="0" fontId="8" fillId="0" borderId="10" xfId="0" applyFont="1" applyBorder="1" applyAlignment="1">
      <alignment horizontal="center" vertical="center" wrapText="1"/>
    </xf>
    <xf numFmtId="0" fontId="0" fillId="0" borderId="0" xfId="0" applyAlignment="1">
      <alignment horizontal="left"/>
    </xf>
    <xf numFmtId="0" fontId="13" fillId="0" borderId="11" xfId="0" applyFont="1" applyBorder="1" applyAlignment="1">
      <alignment horizontal="center" vertical="top" wrapText="1"/>
    </xf>
    <xf numFmtId="0" fontId="13" fillId="0" borderId="12" xfId="0" applyFont="1" applyBorder="1" applyAlignment="1">
      <alignment horizontal="center" vertical="top" wrapText="1"/>
    </xf>
    <xf numFmtId="0" fontId="11" fillId="0" borderId="10" xfId="0" applyFont="1" applyBorder="1" applyAlignment="1">
      <alignment horizontal="center" vertical="top" wrapText="1"/>
    </xf>
    <xf numFmtId="0" fontId="11" fillId="0" borderId="10" xfId="0" applyFont="1" applyBorder="1" applyAlignment="1">
      <alignment vertical="top" wrapText="1"/>
    </xf>
    <xf numFmtId="0" fontId="0" fillId="0" borderId="10" xfId="0" applyBorder="1"/>
    <xf numFmtId="0" fontId="8" fillId="0" borderId="10" xfId="0" applyFont="1" applyBorder="1" applyAlignment="1">
      <alignment horizontal="left" vertical="center" wrapText="1"/>
    </xf>
    <xf numFmtId="0" fontId="0" fillId="0" borderId="13" xfId="0" applyBorder="1"/>
    <xf numFmtId="0" fontId="15" fillId="0" borderId="14" xfId="0" applyFont="1" applyBorder="1" applyAlignment="1">
      <alignment horizontal="center" vertical="top" wrapText="1"/>
    </xf>
    <xf numFmtId="0" fontId="15" fillId="0" borderId="15" xfId="0" applyFont="1" applyBorder="1" applyAlignment="1">
      <alignment horizontal="center" vertical="top" wrapText="1"/>
    </xf>
    <xf numFmtId="0" fontId="8" fillId="0" borderId="10" xfId="0" applyFont="1" applyBorder="1" applyAlignment="1">
      <alignment horizontal="center" vertical="top" wrapText="1"/>
    </xf>
    <xf numFmtId="0" fontId="8" fillId="0" borderId="10" xfId="0" applyFont="1" applyBorder="1" applyAlignment="1">
      <alignment vertical="top" wrapText="1"/>
    </xf>
    <xf numFmtId="0" fontId="8" fillId="0" borderId="13" xfId="0" applyFont="1" applyBorder="1" applyAlignment="1">
      <alignment vertical="top" wrapText="1"/>
    </xf>
    <xf numFmtId="0" fontId="11" fillId="0" borderId="15" xfId="0" applyFont="1" applyBorder="1" applyAlignment="1">
      <alignment horizontal="center" vertical="top" wrapText="1"/>
    </xf>
    <xf numFmtId="0" fontId="8" fillId="0" borderId="13" xfId="0" applyFont="1" applyBorder="1" applyAlignment="1">
      <alignment horizontal="center"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0" xfId="0" applyFont="1" applyAlignment="1">
      <alignment horizontal="center" vertical="center"/>
    </xf>
    <xf numFmtId="0" fontId="0" fillId="0" borderId="0" xfId="0" applyAlignment="1">
      <alignment horizontal="center" vertical="center"/>
    </xf>
    <xf numFmtId="0" fontId="7" fillId="0" borderId="10" xfId="0" applyFont="1" applyBorder="1" applyAlignment="1">
      <alignment vertical="top" wrapText="1"/>
    </xf>
    <xf numFmtId="0" fontId="7" fillId="0" borderId="10" xfId="0" applyFont="1" applyBorder="1" applyAlignment="1">
      <alignment horizontal="center" vertical="top" wrapText="1"/>
    </xf>
    <xf numFmtId="0" fontId="11" fillId="0" borderId="14" xfId="0" applyFont="1" applyBorder="1" applyAlignment="1">
      <alignment horizontal="center" vertical="top" wrapText="1"/>
    </xf>
    <xf numFmtId="0" fontId="14" fillId="0" borderId="0" xfId="0" applyFont="1" applyAlignment="1">
      <alignment horizontal="center" vertical="center"/>
    </xf>
    <xf numFmtId="0" fontId="7" fillId="0" borderId="0" xfId="0" applyFont="1" applyAlignment="1">
      <alignment wrapText="1"/>
    </xf>
    <xf numFmtId="0" fontId="7" fillId="0" borderId="10" xfId="0" applyFont="1" applyBorder="1" applyAlignment="1">
      <alignment horizontal="left" vertical="top" wrapText="1"/>
    </xf>
    <xf numFmtId="0" fontId="0" fillId="0" borderId="0" xfId="0" applyBorder="1"/>
    <xf numFmtId="0" fontId="8" fillId="0" borderId="0" xfId="0" applyFont="1" applyBorder="1" applyAlignment="1">
      <alignment horizontal="center" vertical="top" wrapText="1"/>
    </xf>
    <xf numFmtId="0" fontId="8" fillId="0" borderId="0" xfId="0" applyFont="1" applyBorder="1" applyAlignment="1">
      <alignment vertical="top" wrapText="1"/>
    </xf>
    <xf numFmtId="0" fontId="8" fillId="0" borderId="0" xfId="0" applyFont="1" applyBorder="1" applyAlignment="1">
      <alignment horizontal="left" vertical="top" wrapText="1"/>
    </xf>
    <xf numFmtId="0" fontId="7" fillId="0" borderId="18" xfId="0" applyFont="1" applyBorder="1" applyAlignment="1">
      <alignment horizontal="center" vertical="top" wrapText="1"/>
    </xf>
    <xf numFmtId="0" fontId="7" fillId="0" borderId="18" xfId="0" applyFont="1" applyBorder="1" applyAlignment="1">
      <alignment vertical="top" wrapText="1"/>
    </xf>
    <xf numFmtId="0" fontId="7" fillId="0" borderId="18" xfId="0" applyFont="1" applyFill="1" applyBorder="1" applyAlignment="1">
      <alignment vertical="top" wrapText="1"/>
    </xf>
    <xf numFmtId="0" fontId="7" fillId="0" borderId="10" xfId="0" applyFont="1" applyFill="1" applyBorder="1" applyAlignment="1">
      <alignment horizontal="center" vertical="top" wrapText="1"/>
    </xf>
    <xf numFmtId="0" fontId="7" fillId="0" borderId="0" xfId="0" applyFont="1" applyBorder="1" applyAlignment="1">
      <alignment horizontal="center" vertical="top" wrapText="1"/>
    </xf>
    <xf numFmtId="0" fontId="7" fillId="0" borderId="0" xfId="0" applyFont="1" applyBorder="1" applyAlignment="1">
      <alignment vertical="top" wrapText="1"/>
    </xf>
    <xf numFmtId="0" fontId="7" fillId="0" borderId="19" xfId="0" applyFont="1" applyBorder="1" applyAlignment="1">
      <alignment horizontal="center" vertical="top" wrapText="1"/>
    </xf>
    <xf numFmtId="0" fontId="7" fillId="0" borderId="0" xfId="0" applyFont="1" applyBorder="1" applyAlignment="1">
      <alignment horizontal="left" vertical="top" wrapText="1" indent="2"/>
    </xf>
    <xf numFmtId="0" fontId="8" fillId="0" borderId="10" xfId="0" applyFont="1" applyFill="1" applyBorder="1" applyAlignment="1">
      <alignment vertical="top" wrapText="1"/>
    </xf>
    <xf numFmtId="9" fontId="7" fillId="0" borderId="10" xfId="0" applyNumberFormat="1" applyFont="1" applyBorder="1" applyAlignment="1">
      <alignment horizontal="center" vertical="top" wrapText="1"/>
    </xf>
    <xf numFmtId="0" fontId="9" fillId="0" borderId="13" xfId="0" applyFont="1" applyBorder="1" applyAlignment="1">
      <alignment wrapText="1"/>
    </xf>
    <xf numFmtId="0" fontId="11" fillId="0" borderId="19" xfId="0" applyFont="1" applyBorder="1" applyAlignment="1">
      <alignment horizontal="center" vertical="top" wrapText="1"/>
    </xf>
    <xf numFmtId="0" fontId="10" fillId="0" borderId="0" xfId="0" applyFont="1" applyAlignment="1">
      <alignment horizontal="right"/>
    </xf>
    <xf numFmtId="0" fontId="7" fillId="0" borderId="18" xfId="0" applyFont="1" applyFill="1" applyBorder="1" applyAlignment="1">
      <alignment horizontal="left" vertical="top" wrapText="1"/>
    </xf>
    <xf numFmtId="0" fontId="15" fillId="0" borderId="23" xfId="0" applyFont="1" applyBorder="1" applyAlignment="1">
      <alignment horizontal="center" vertical="center" wrapText="1"/>
    </xf>
    <xf numFmtId="0" fontId="10" fillId="0" borderId="0" xfId="0" applyFont="1" applyFill="1"/>
    <xf numFmtId="0" fontId="11" fillId="0" borderId="24" xfId="0" applyFont="1" applyBorder="1" applyAlignment="1">
      <alignment horizontal="center" vertical="top" wrapText="1"/>
    </xf>
    <xf numFmtId="0" fontId="8" fillId="0" borderId="10" xfId="0" applyFont="1" applyBorder="1" applyAlignment="1">
      <alignment horizontal="center" vertical="center"/>
    </xf>
    <xf numFmtId="0" fontId="8" fillId="0" borderId="10" xfId="0" applyFont="1" applyBorder="1" applyAlignment="1">
      <alignment horizontal="left" vertical="center"/>
    </xf>
    <xf numFmtId="0" fontId="11" fillId="0" borderId="0" xfId="0" applyFont="1" applyBorder="1" applyAlignment="1">
      <alignment horizontal="center" vertical="top" wrapText="1"/>
    </xf>
    <xf numFmtId="0" fontId="11"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xf numFmtId="0" fontId="8" fillId="0" borderId="0" xfId="0" applyFont="1" applyAlignment="1">
      <alignment horizontal="right" vertical="center"/>
    </xf>
    <xf numFmtId="0" fontId="8" fillId="0" borderId="10" xfId="0" applyFont="1" applyFill="1" applyBorder="1" applyAlignment="1">
      <alignment horizontal="center" vertical="top" wrapText="1"/>
    </xf>
    <xf numFmtId="0" fontId="2" fillId="0" borderId="0" xfId="0" applyFont="1"/>
    <xf numFmtId="0" fontId="3" fillId="0" borderId="10" xfId="0" applyFont="1" applyBorder="1" applyAlignment="1">
      <alignment horizontal="center" vertical="top" wrapText="1"/>
    </xf>
    <xf numFmtId="0" fontId="2" fillId="0" borderId="10" xfId="0" applyFont="1" applyBorder="1" applyAlignment="1">
      <alignment horizontal="center" vertical="center"/>
    </xf>
    <xf numFmtId="0" fontId="2" fillId="0" borderId="10" xfId="0" applyFont="1" applyBorder="1" applyAlignment="1">
      <alignment horizontal="left" vertical="top" wrapText="1" indent="1"/>
    </xf>
    <xf numFmtId="0" fontId="7" fillId="0" borderId="13" xfId="0" applyFont="1" applyBorder="1" applyAlignment="1">
      <alignment horizontal="center" vertical="center" wrapText="1"/>
    </xf>
    <xf numFmtId="0" fontId="7" fillId="0" borderId="10" xfId="0" applyFont="1" applyFill="1" applyBorder="1" applyAlignment="1">
      <alignment vertical="top" wrapText="1"/>
    </xf>
    <xf numFmtId="0" fontId="23" fillId="0" borderId="0" xfId="0" applyFont="1"/>
    <xf numFmtId="0" fontId="5" fillId="0" borderId="10" xfId="0" applyFont="1" applyBorder="1" applyAlignment="1">
      <alignment horizontal="center" vertical="top" wrapText="1"/>
    </xf>
    <xf numFmtId="0" fontId="5" fillId="0" borderId="0" xfId="0" applyFont="1" applyAlignment="1">
      <alignment horizontal="center" vertical="top" wrapText="1"/>
    </xf>
    <xf numFmtId="0" fontId="7" fillId="0" borderId="10" xfId="0" applyFont="1" applyBorder="1" applyAlignment="1">
      <alignment horizontal="center" vertical="center" wrapText="1"/>
    </xf>
    <xf numFmtId="9" fontId="7" fillId="0" borderId="10" xfId="0" applyNumberFormat="1" applyFont="1" applyBorder="1" applyAlignment="1">
      <alignment horizontal="center" vertical="center" wrapText="1"/>
    </xf>
    <xf numFmtId="0" fontId="8" fillId="24" borderId="10" xfId="0" applyFont="1" applyFill="1" applyBorder="1" applyAlignment="1">
      <alignment horizontal="center" vertical="top" wrapText="1"/>
    </xf>
    <xf numFmtId="0" fontId="2" fillId="0" borderId="10" xfId="0" applyFont="1" applyBorder="1" applyAlignment="1">
      <alignment horizontal="left" vertical="top" wrapText="1"/>
    </xf>
    <xf numFmtId="0" fontId="3" fillId="0" borderId="10" xfId="0" applyFont="1" applyBorder="1" applyAlignment="1">
      <alignment horizontal="left" vertical="top" wrapText="1"/>
    </xf>
    <xf numFmtId="0" fontId="15" fillId="0" borderId="0" xfId="0" applyFont="1" applyFill="1" applyProtection="1"/>
    <xf numFmtId="0" fontId="15" fillId="0" borderId="10" xfId="0" applyFont="1" applyFill="1" applyBorder="1" applyAlignment="1" applyProtection="1">
      <alignment horizontal="center" vertical="top" wrapText="1"/>
    </xf>
    <xf numFmtId="0" fontId="46" fillId="0" borderId="10" xfId="0" applyFont="1" applyFill="1" applyBorder="1" applyAlignment="1" applyProtection="1">
      <alignment horizontal="left" vertical="top" wrapText="1" shrinkToFit="1"/>
    </xf>
    <xf numFmtId="0" fontId="15" fillId="0" borderId="10" xfId="0" applyFont="1" applyFill="1" applyBorder="1" applyAlignment="1" applyProtection="1">
      <alignment horizontal="left" vertical="top" wrapText="1" shrinkToFit="1"/>
    </xf>
    <xf numFmtId="0" fontId="7" fillId="0" borderId="10" xfId="0" applyFont="1" applyBorder="1" applyAlignment="1">
      <alignment horizontal="center" vertical="top" wrapText="1"/>
    </xf>
    <xf numFmtId="0" fontId="0" fillId="0" borderId="0" xfId="0" applyAlignment="1">
      <alignment horizontal="center" vertical="top" wrapText="1"/>
    </xf>
    <xf numFmtId="0" fontId="0" fillId="0" borderId="0" xfId="0" applyAlignment="1">
      <alignment horizontal="center"/>
    </xf>
    <xf numFmtId="0" fontId="8" fillId="0" borderId="10" xfId="0" applyFont="1" applyBorder="1" applyAlignment="1">
      <alignment horizontal="center" vertical="center" wrapText="1"/>
    </xf>
    <xf numFmtId="0" fontId="11" fillId="0" borderId="10" xfId="0" applyFont="1" applyBorder="1" applyAlignment="1">
      <alignment horizontal="center" vertical="top" wrapText="1"/>
    </xf>
    <xf numFmtId="0" fontId="8" fillId="0" borderId="10" xfId="0" applyFont="1" applyBorder="1" applyAlignment="1">
      <alignment horizontal="center" vertical="center" wrapText="1"/>
    </xf>
    <xf numFmtId="0" fontId="13" fillId="0" borderId="12" xfId="0" applyFont="1" applyBorder="1" applyAlignment="1">
      <alignment horizontal="center" vertical="top" wrapText="1"/>
    </xf>
    <xf numFmtId="0" fontId="7" fillId="0" borderId="0" xfId="0" applyFont="1" applyBorder="1" applyAlignment="1">
      <alignment horizontal="center" vertical="top" wrapText="1"/>
    </xf>
    <xf numFmtId="0" fontId="7" fillId="0" borderId="0" xfId="0" applyFont="1" applyAlignment="1">
      <alignment horizontal="center" vertical="top" wrapText="1"/>
    </xf>
    <xf numFmtId="0" fontId="2" fillId="0" borderId="10" xfId="0" applyFont="1" applyBorder="1" applyAlignment="1">
      <alignment horizontal="justify" vertical="top" wrapText="1"/>
    </xf>
    <xf numFmtId="0" fontId="11" fillId="0" borderId="17" xfId="0" applyFont="1" applyBorder="1" applyAlignment="1">
      <alignment horizontal="center" vertical="top" wrapText="1"/>
    </xf>
    <xf numFmtId="0" fontId="13" fillId="0" borderId="17" xfId="0" applyFont="1" applyBorder="1" applyAlignment="1">
      <alignment horizontal="center" vertical="top" wrapText="1"/>
    </xf>
    <xf numFmtId="0" fontId="11" fillId="0" borderId="10" xfId="0" applyFont="1" applyBorder="1" applyAlignment="1">
      <alignment horizontal="center" vertical="top" wrapText="1"/>
    </xf>
    <xf numFmtId="0" fontId="7" fillId="0" borderId="10" xfId="0" applyFont="1" applyBorder="1" applyAlignment="1">
      <alignment horizontal="center" vertical="top" wrapText="1"/>
    </xf>
    <xf numFmtId="0" fontId="8"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7" fillId="0" borderId="10" xfId="0" applyNumberFormat="1" applyFont="1" applyFill="1" applyBorder="1" applyAlignment="1">
      <alignment horizontal="center" vertical="center" wrapText="1"/>
    </xf>
    <xf numFmtId="1" fontId="7" fillId="0" borderId="10" xfId="0" applyNumberFormat="1" applyFont="1" applyBorder="1" applyAlignment="1">
      <alignment horizontal="center" vertical="center" wrapText="1"/>
    </xf>
    <xf numFmtId="1" fontId="49" fillId="0" borderId="10" xfId="0" applyNumberFormat="1" applyFont="1" applyBorder="1" applyAlignment="1">
      <alignment horizontal="center" vertical="center"/>
    </xf>
    <xf numFmtId="1" fontId="7" fillId="0" borderId="10" xfId="42" applyNumberFormat="1" applyFont="1" applyBorder="1" applyAlignment="1">
      <alignment horizontal="center" vertical="center" wrapText="1"/>
    </xf>
    <xf numFmtId="1" fontId="7" fillId="0" borderId="13" xfId="42" applyNumberFormat="1" applyFont="1" applyBorder="1" applyAlignment="1">
      <alignment horizontal="center" vertical="center" wrapText="1"/>
    </xf>
    <xf numFmtId="1" fontId="7" fillId="0" borderId="0" xfId="0" applyNumberFormat="1" applyFont="1" applyFill="1" applyBorder="1" applyAlignment="1">
      <alignment horizontal="center" vertical="center" wrapText="1"/>
    </xf>
    <xf numFmtId="1" fontId="7" fillId="0" borderId="0" xfId="0" applyNumberFormat="1" applyFont="1" applyBorder="1" applyAlignment="1">
      <alignment horizontal="center" vertical="center" wrapText="1"/>
    </xf>
    <xf numFmtId="1" fontId="49" fillId="0" borderId="0" xfId="0" applyNumberFormat="1" applyFont="1" applyBorder="1" applyAlignment="1">
      <alignment horizontal="center" vertical="center"/>
    </xf>
    <xf numFmtId="1" fontId="7" fillId="0" borderId="0" xfId="42" applyNumberFormat="1" applyFont="1" applyBorder="1" applyAlignment="1">
      <alignment horizontal="center" vertical="center" wrapText="1"/>
    </xf>
    <xf numFmtId="0" fontId="7" fillId="0" borderId="10" xfId="0" applyFont="1" applyFill="1" applyBorder="1" applyAlignment="1">
      <alignment horizontal="left" vertical="top" wrapText="1"/>
    </xf>
    <xf numFmtId="0" fontId="7" fillId="0" borderId="15" xfId="0" applyFont="1" applyBorder="1" applyAlignment="1">
      <alignment horizontal="center" vertical="top" wrapText="1"/>
    </xf>
    <xf numFmtId="0" fontId="2" fillId="0" borderId="10"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0" fillId="0" borderId="0" xfId="0" applyFill="1"/>
    <xf numFmtId="0" fontId="8" fillId="0" borderId="10" xfId="0" applyFont="1" applyBorder="1" applyAlignment="1">
      <alignment horizontal="center" vertical="center" wrapText="1"/>
    </xf>
    <xf numFmtId="0" fontId="11" fillId="0" borderId="17" xfId="0" applyFont="1" applyBorder="1" applyAlignment="1">
      <alignment horizontal="center" vertical="top" wrapText="1"/>
    </xf>
    <xf numFmtId="0" fontId="7"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0" fillId="0" borderId="0" xfId="0" applyAlignment="1">
      <alignment vertical="center"/>
    </xf>
    <xf numFmtId="0" fontId="0" fillId="0" borderId="10" xfId="0" applyBorder="1" applyAlignment="1">
      <alignment vertical="center"/>
    </xf>
    <xf numFmtId="0" fontId="11"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0" fontId="7" fillId="0" borderId="14" xfId="0" applyFont="1" applyBorder="1" applyAlignment="1">
      <alignment horizontal="center" vertical="top" wrapText="1"/>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10" xfId="0" applyFont="1" applyBorder="1" applyAlignment="1">
      <alignment horizontal="center" vertical="top" wrapText="1"/>
    </xf>
    <xf numFmtId="0" fontId="13" fillId="0" borderId="10" xfId="0" applyFont="1" applyBorder="1" applyAlignment="1">
      <alignment horizontal="center" vertical="top" wrapText="1"/>
    </xf>
    <xf numFmtId="0" fontId="11" fillId="0" borderId="44" xfId="0" applyFont="1" applyBorder="1" applyAlignment="1">
      <alignment horizontal="center" vertical="top" wrapText="1"/>
    </xf>
    <xf numFmtId="0" fontId="11" fillId="0" borderId="45" xfId="0" applyFont="1" applyBorder="1" applyAlignment="1">
      <alignment horizontal="center" vertical="top" wrapText="1"/>
    </xf>
    <xf numFmtId="0" fontId="7" fillId="0" borderId="13" xfId="0" applyFont="1" applyBorder="1" applyAlignment="1">
      <alignment vertical="top" wrapText="1"/>
    </xf>
    <xf numFmtId="0" fontId="7" fillId="0" borderId="13" xfId="0" applyFont="1" applyBorder="1" applyAlignment="1">
      <alignment horizontal="center" vertical="top" wrapText="1"/>
    </xf>
    <xf numFmtId="0" fontId="45" fillId="0" borderId="0" xfId="0" applyFont="1" applyAlignment="1">
      <alignment horizontal="center" vertical="top" wrapText="1"/>
    </xf>
    <xf numFmtId="0" fontId="55" fillId="0" borderId="0" xfId="0" applyFont="1"/>
    <xf numFmtId="0" fontId="55" fillId="0" borderId="0" xfId="0" applyFont="1" applyAlignment="1">
      <alignment horizontal="justify" vertical="top" wrapText="1"/>
    </xf>
    <xf numFmtId="0" fontId="55" fillId="0" borderId="0" xfId="0" applyFont="1" applyAlignment="1">
      <alignment horizontal="left" vertical="top" wrapText="1"/>
    </xf>
    <xf numFmtId="0" fontId="55" fillId="0" borderId="0" xfId="0" applyFont="1" applyAlignment="1">
      <alignment vertical="top" wrapText="1"/>
    </xf>
    <xf numFmtId="0" fontId="2" fillId="0" borderId="0" xfId="0" applyFont="1" applyAlignment="1">
      <alignment vertical="center"/>
    </xf>
    <xf numFmtId="0" fontId="2" fillId="0" borderId="10" xfId="0" applyFont="1" applyBorder="1" applyAlignment="1">
      <alignment vertical="center"/>
    </xf>
    <xf numFmtId="0" fontId="8" fillId="0" borderId="10" xfId="0" applyFont="1" applyBorder="1" applyAlignment="1">
      <alignment horizontal="center" vertical="center" wrapText="1"/>
    </xf>
    <xf numFmtId="0" fontId="0" fillId="0" borderId="0" xfId="0" applyBorder="1" applyAlignment="1"/>
    <xf numFmtId="0" fontId="2" fillId="0" borderId="0" xfId="0" applyFont="1" applyBorder="1" applyAlignment="1">
      <alignment vertical="top" wrapText="1"/>
    </xf>
    <xf numFmtId="0" fontId="2" fillId="0" borderId="0" xfId="0" applyFont="1" applyBorder="1" applyAlignment="1">
      <alignment horizontal="center" vertical="top" wrapText="1"/>
    </xf>
    <xf numFmtId="0" fontId="6" fillId="0" borderId="0" xfId="0" applyFont="1" applyBorder="1" applyAlignment="1">
      <alignment vertical="top" wrapText="1"/>
    </xf>
    <xf numFmtId="0" fontId="3" fillId="0" borderId="0" xfId="0" applyFont="1" applyBorder="1" applyAlignment="1">
      <alignment horizontal="center" vertical="top"/>
    </xf>
    <xf numFmtId="165" fontId="8"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10" xfId="0" applyFont="1" applyBorder="1" applyAlignment="1">
      <alignment horizontal="center" vertical="top" wrapText="1"/>
    </xf>
    <xf numFmtId="0" fontId="13" fillId="0" borderId="10" xfId="0" applyFont="1" applyBorder="1" applyAlignment="1">
      <alignment horizontal="center" vertical="top" wrapText="1"/>
    </xf>
    <xf numFmtId="0" fontId="15" fillId="0" borderId="0" xfId="0" applyFont="1" applyFill="1"/>
    <xf numFmtId="0" fontId="11" fillId="0" borderId="15" xfId="0" applyFont="1" applyFill="1" applyBorder="1" applyAlignment="1">
      <alignment horizontal="center" vertical="top" wrapText="1"/>
    </xf>
    <xf numFmtId="1" fontId="2" fillId="0" borderId="10" xfId="0" applyNumberFormat="1" applyFont="1" applyFill="1" applyBorder="1" applyAlignment="1">
      <alignment horizontal="center" vertical="center"/>
    </xf>
    <xf numFmtId="165" fontId="2" fillId="0" borderId="10" xfId="0" applyNumberFormat="1" applyFont="1" applyFill="1" applyBorder="1" applyAlignment="1">
      <alignment horizontal="center" vertical="center"/>
    </xf>
    <xf numFmtId="0" fontId="15" fillId="0" borderId="0" xfId="0" applyFont="1" applyFill="1" applyAlignment="1">
      <alignment vertical="top"/>
    </xf>
    <xf numFmtId="0" fontId="15" fillId="0" borderId="0" xfId="0" applyFont="1" applyFill="1" applyAlignment="1">
      <alignment horizontal="center" vertical="center"/>
    </xf>
    <xf numFmtId="0" fontId="2" fillId="0" borderId="10" xfId="0" applyFont="1" applyBorder="1" applyAlignment="1">
      <alignment horizontal="center" vertical="center" wrapText="1"/>
    </xf>
    <xf numFmtId="0" fontId="11" fillId="0" borderId="1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8" fillId="0" borderId="13" xfId="0" applyFont="1" applyFill="1" applyBorder="1" applyAlignment="1">
      <alignment vertical="top" wrapText="1"/>
    </xf>
    <xf numFmtId="0" fontId="8" fillId="0" borderId="13" xfId="0" applyFont="1" applyFill="1" applyBorder="1" applyAlignment="1">
      <alignment horizontal="center" vertical="top" wrapText="1"/>
    </xf>
    <xf numFmtId="0" fontId="8" fillId="0" borderId="10" xfId="0" applyFont="1" applyFill="1" applyBorder="1" applyAlignment="1">
      <alignment horizontal="center" vertical="center" wrapText="1"/>
    </xf>
    <xf numFmtId="0" fontId="0" fillId="0" borderId="0" xfId="0" applyFill="1" applyAlignment="1"/>
    <xf numFmtId="0" fontId="0" fillId="0" borderId="0" xfId="0" applyFill="1" applyAlignment="1">
      <alignment vertical="center"/>
    </xf>
    <xf numFmtId="0" fontId="11" fillId="0" borderId="17" xfId="0" applyFont="1" applyBorder="1" applyAlignment="1">
      <alignment horizontal="center" vertical="center" wrapText="1"/>
    </xf>
    <xf numFmtId="0" fontId="0" fillId="0" borderId="0" xfId="0" applyAlignment="1">
      <alignment horizontal="center"/>
    </xf>
    <xf numFmtId="0" fontId="11" fillId="0" borderId="10" xfId="0" applyFont="1" applyBorder="1" applyAlignment="1">
      <alignment horizontal="center" vertical="center" wrapText="1"/>
    </xf>
    <xf numFmtId="0" fontId="8" fillId="0" borderId="15" xfId="0" applyFont="1" applyBorder="1" applyAlignment="1">
      <alignment horizontal="center" vertical="center" wrapText="1"/>
    </xf>
    <xf numFmtId="165" fontId="2" fillId="0" borderId="10" xfId="0" applyNumberFormat="1" applyFont="1" applyBorder="1" applyAlignment="1">
      <alignment horizontal="center" vertical="center" wrapText="1"/>
    </xf>
    <xf numFmtId="0" fontId="60" fillId="0" borderId="10" xfId="0" applyFont="1" applyBorder="1" applyAlignment="1">
      <alignment horizontal="center" vertical="center"/>
    </xf>
    <xf numFmtId="0" fontId="60" fillId="0" borderId="10" xfId="0" applyFont="1" applyBorder="1" applyAlignment="1">
      <alignment horizontal="center" vertical="center" wrapText="1"/>
    </xf>
    <xf numFmtId="0" fontId="2" fillId="25" borderId="10" xfId="0" applyFont="1" applyFill="1" applyBorder="1" applyAlignment="1">
      <alignment horizontal="center" vertical="center"/>
    </xf>
    <xf numFmtId="0" fontId="61" fillId="0" borderId="10" xfId="0" applyFont="1" applyBorder="1" applyAlignment="1">
      <alignment horizontal="center" vertical="center"/>
    </xf>
    <xf numFmtId="0" fontId="60" fillId="24" borderId="10" xfId="0" applyFont="1" applyFill="1" applyBorder="1" applyAlignment="1">
      <alignment horizontal="center" vertical="center"/>
    </xf>
    <xf numFmtId="0" fontId="2" fillId="0" borderId="25"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10" xfId="0"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10" xfId="0" applyFont="1" applyBorder="1" applyAlignment="1">
      <alignment horizontal="center" vertical="top" wrapText="1"/>
    </xf>
    <xf numFmtId="0" fontId="7" fillId="0" borderId="10" xfId="0" applyFont="1" applyBorder="1" applyAlignment="1">
      <alignment horizontal="center" vertical="top" wrapText="1"/>
    </xf>
    <xf numFmtId="0" fontId="11" fillId="0" borderId="17" xfId="0" applyFont="1" applyBorder="1" applyAlignment="1">
      <alignment horizontal="center" vertical="top" wrapText="1"/>
    </xf>
    <xf numFmtId="0" fontId="11" fillId="0" borderId="10" xfId="0" applyFont="1" applyBorder="1" applyAlignment="1">
      <alignment horizontal="center" vertical="top" wrapText="1"/>
    </xf>
    <xf numFmtId="0" fontId="8" fillId="0" borderId="13" xfId="0" applyFont="1" applyBorder="1" applyAlignment="1">
      <alignment horizontal="center" vertical="top" wrapText="1"/>
    </xf>
    <xf numFmtId="0" fontId="2" fillId="0" borderId="10" xfId="0" applyFont="1" applyFill="1" applyBorder="1" applyAlignment="1">
      <alignment horizontal="left" wrapText="1"/>
    </xf>
    <xf numFmtId="0" fontId="2" fillId="0" borderId="10" xfId="0" applyFont="1" applyFill="1" applyBorder="1" applyAlignment="1">
      <alignment horizontal="left" vertical="center" wrapText="1"/>
    </xf>
    <xf numFmtId="0" fontId="11" fillId="0" borderId="14" xfId="0" applyFont="1" applyFill="1" applyBorder="1" applyAlignment="1">
      <alignment horizontal="center" vertical="top" wrapText="1"/>
    </xf>
    <xf numFmtId="0" fontId="2" fillId="0" borderId="10" xfId="0" applyFont="1" applyBorder="1" applyAlignment="1">
      <alignment horizontal="center" vertical="center" wrapText="1"/>
    </xf>
    <xf numFmtId="0" fontId="7" fillId="0" borderId="10" xfId="0" applyFont="1" applyBorder="1" applyAlignment="1">
      <alignment horizontal="center" vertical="top" wrapText="1"/>
    </xf>
    <xf numFmtId="0" fontId="7" fillId="0" borderId="10" xfId="0" applyFont="1" applyBorder="1" applyAlignment="1">
      <alignment horizontal="center" vertical="center" wrapText="1"/>
    </xf>
    <xf numFmtId="0" fontId="7" fillId="0" borderId="25" xfId="0" applyFont="1" applyBorder="1" applyAlignment="1">
      <alignment horizontal="center" vertical="center" wrapText="1"/>
    </xf>
    <xf numFmtId="0" fontId="11" fillId="0" borderId="17" xfId="0" applyFont="1" applyBorder="1" applyAlignment="1">
      <alignment horizontal="center" vertical="center" wrapText="1"/>
    </xf>
    <xf numFmtId="0" fontId="2" fillId="26"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10" xfId="0" applyFont="1" applyBorder="1" applyAlignment="1">
      <alignment horizontal="center" vertical="top" wrapText="1"/>
    </xf>
    <xf numFmtId="0" fontId="7" fillId="0" borderId="10" xfId="0" applyFont="1" applyBorder="1" applyAlignment="1">
      <alignment horizontal="center" vertical="center" wrapText="1"/>
    </xf>
    <xf numFmtId="0" fontId="15" fillId="0" borderId="10" xfId="0" applyFont="1" applyFill="1" applyBorder="1"/>
    <xf numFmtId="0" fontId="8"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1" fillId="0" borderId="17" xfId="0" applyFont="1" applyBorder="1" applyAlignment="1">
      <alignment horizontal="center" vertical="center" wrapText="1"/>
    </xf>
    <xf numFmtId="167" fontId="11" fillId="0" borderId="17" xfId="0" applyNumberFormat="1" applyFont="1" applyBorder="1" applyAlignment="1">
      <alignment horizontal="center" vertical="center" wrapText="1"/>
    </xf>
    <xf numFmtId="167" fontId="0" fillId="0" borderId="0" xfId="0" applyNumberFormat="1" applyAlignment="1">
      <alignment horizontal="center" vertical="center"/>
    </xf>
    <xf numFmtId="0" fontId="3" fillId="0" borderId="10" xfId="0" applyFont="1" applyFill="1" applyBorder="1" applyAlignment="1">
      <alignment horizontal="center" vertical="center"/>
    </xf>
    <xf numFmtId="0" fontId="14" fillId="0" borderId="0" xfId="0" applyFont="1" applyBorder="1"/>
    <xf numFmtId="0" fontId="2" fillId="0" borderId="10" xfId="0" applyFont="1" applyBorder="1" applyAlignment="1">
      <alignment horizontal="left" vertical="center" wrapText="1"/>
    </xf>
    <xf numFmtId="2" fontId="8" fillId="0" borderId="10" xfId="0" applyNumberFormat="1" applyFont="1" applyBorder="1" applyAlignment="1">
      <alignment horizontal="center" vertical="center" wrapText="1"/>
    </xf>
    <xf numFmtId="0" fontId="0" fillId="0" borderId="0" xfId="0" applyFont="1"/>
    <xf numFmtId="0" fontId="0" fillId="0" borderId="0" xfId="0" applyFont="1" applyAlignment="1"/>
    <xf numFmtId="0" fontId="0" fillId="0" borderId="0" xfId="0" applyFont="1" applyAlignment="1">
      <alignment vertical="center"/>
    </xf>
    <xf numFmtId="0" fontId="60" fillId="24" borderId="10" xfId="0" applyFont="1" applyFill="1" applyBorder="1" applyAlignment="1">
      <alignment horizontal="center" vertical="center" wrapText="1"/>
    </xf>
    <xf numFmtId="0" fontId="60" fillId="0" borderId="10" xfId="0" applyFont="1" applyFill="1" applyBorder="1" applyAlignment="1">
      <alignment horizontal="center" vertical="center"/>
    </xf>
    <xf numFmtId="165" fontId="60" fillId="0" borderId="10" xfId="0" applyNumberFormat="1" applyFont="1" applyBorder="1" applyAlignment="1">
      <alignment horizontal="center" vertical="center"/>
    </xf>
    <xf numFmtId="165" fontId="60" fillId="0" borderId="19" xfId="0" applyNumberFormat="1" applyFont="1" applyBorder="1" applyAlignment="1">
      <alignment horizontal="center" vertical="center"/>
    </xf>
    <xf numFmtId="0" fontId="65" fillId="24" borderId="10" xfId="0" applyFont="1" applyFill="1" applyBorder="1" applyAlignment="1">
      <alignment horizontal="center" vertical="center" wrapText="1"/>
    </xf>
    <xf numFmtId="0" fontId="66" fillId="24" borderId="10" xfId="0" applyFont="1" applyFill="1" applyBorder="1" applyAlignment="1">
      <alignment horizontal="center" vertical="center" wrapText="1"/>
    </xf>
    <xf numFmtId="0" fontId="47" fillId="0" borderId="0" xfId="0" applyFont="1" applyBorder="1"/>
    <xf numFmtId="0" fontId="63" fillId="0" borderId="0" xfId="0" applyFont="1" applyFill="1" applyAlignment="1">
      <alignment horizontal="center" vertical="center"/>
    </xf>
    <xf numFmtId="0" fontId="63" fillId="0" borderId="0" xfId="0" applyFont="1" applyFill="1" applyAlignment="1">
      <alignment horizontal="center" vertical="center" wrapText="1"/>
    </xf>
    <xf numFmtId="0" fontId="64" fillId="0" borderId="0" xfId="0" applyFont="1" applyFill="1"/>
    <xf numFmtId="0" fontId="64" fillId="0" borderId="10" xfId="0" applyFont="1" applyFill="1" applyBorder="1"/>
    <xf numFmtId="0" fontId="2"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2" fillId="0" borderId="22" xfId="0" applyFont="1" applyFill="1" applyBorder="1" applyAlignment="1">
      <alignment horizontal="center" vertical="center" wrapText="1"/>
    </xf>
    <xf numFmtId="0" fontId="23" fillId="0" borderId="22" xfId="0" applyFont="1" applyFill="1" applyBorder="1" applyAlignment="1">
      <alignment horizontal="center" vertical="center"/>
    </xf>
    <xf numFmtId="0" fontId="23" fillId="0" borderId="0" xfId="0" applyFont="1" applyFill="1" applyAlignment="1">
      <alignment horizontal="center" vertical="center"/>
    </xf>
    <xf numFmtId="0" fontId="23" fillId="0" borderId="0" xfId="0" applyFont="1" applyFill="1" applyAlignment="1">
      <alignment vertical="center"/>
    </xf>
    <xf numFmtId="0" fontId="68" fillId="0" borderId="0" xfId="0" applyFont="1" applyFill="1" applyAlignment="1">
      <alignment vertical="center"/>
    </xf>
    <xf numFmtId="0" fontId="3" fillId="0" borderId="0" xfId="0" applyFont="1" applyFill="1" applyAlignment="1">
      <alignment horizontal="center" vertical="center"/>
    </xf>
    <xf numFmtId="0" fontId="3" fillId="0" borderId="2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3" xfId="0" applyFont="1" applyFill="1" applyBorder="1" applyAlignment="1">
      <alignment vertical="center" wrapText="1"/>
    </xf>
    <xf numFmtId="0" fontId="2" fillId="0" borderId="10" xfId="0" applyFont="1" applyFill="1" applyBorder="1" applyAlignment="1">
      <alignment vertical="center" wrapText="1"/>
    </xf>
    <xf numFmtId="0" fontId="23" fillId="0" borderId="10" xfId="0" applyFont="1" applyFill="1" applyBorder="1" applyAlignment="1">
      <alignment vertical="center"/>
    </xf>
    <xf numFmtId="0" fontId="2" fillId="25" borderId="10" xfId="0" applyFont="1" applyFill="1" applyBorder="1" applyAlignment="1">
      <alignment horizontal="center" vertical="center" wrapText="1"/>
    </xf>
    <xf numFmtId="0" fontId="70" fillId="0" borderId="10"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70" fillId="0" borderId="10" xfId="0" applyFont="1" applyFill="1" applyBorder="1" applyAlignment="1">
      <alignment vertical="center" wrapText="1"/>
    </xf>
    <xf numFmtId="0" fontId="23" fillId="0" borderId="22" xfId="0" applyFont="1" applyFill="1" applyBorder="1" applyAlignment="1">
      <alignment vertical="center"/>
    </xf>
    <xf numFmtId="0" fontId="63" fillId="0" borderId="0" xfId="0" applyFont="1" applyFill="1" applyBorder="1" applyAlignment="1">
      <alignment vertical="center" wrapText="1"/>
    </xf>
    <xf numFmtId="49" fontId="68" fillId="0" borderId="0" xfId="0" applyNumberFormat="1" applyFont="1" applyFill="1" applyAlignment="1">
      <alignment vertical="center" wrapText="1"/>
    </xf>
    <xf numFmtId="0" fontId="46" fillId="0" borderId="10" xfId="0" applyFont="1" applyFill="1" applyBorder="1" applyAlignment="1" applyProtection="1">
      <alignment horizontal="center" vertical="top" wrapText="1"/>
    </xf>
    <xf numFmtId="0" fontId="72" fillId="0" borderId="10" xfId="0" applyFont="1" applyFill="1" applyBorder="1" applyAlignment="1">
      <alignment horizontal="center" vertical="center"/>
    </xf>
    <xf numFmtId="0" fontId="2" fillId="27"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15" fillId="0" borderId="10" xfId="0" applyFont="1" applyFill="1" applyBorder="1" applyAlignment="1" applyProtection="1">
      <alignment horizontal="left" vertical="top" wrapText="1"/>
    </xf>
    <xf numFmtId="0" fontId="15" fillId="0" borderId="10" xfId="0" applyFont="1" applyFill="1" applyBorder="1" applyAlignment="1" applyProtection="1">
      <alignment vertical="top" wrapText="1"/>
    </xf>
    <xf numFmtId="0" fontId="7" fillId="0" borderId="10"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0" fillId="0" borderId="0" xfId="0" applyFont="1" applyFill="1"/>
    <xf numFmtId="0" fontId="76" fillId="0" borderId="19"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7" fillId="0" borderId="0" xfId="0" applyFont="1" applyFill="1"/>
    <xf numFmtId="0" fontId="76" fillId="0" borderId="10" xfId="0" applyFont="1" applyFill="1" applyBorder="1" applyAlignment="1">
      <alignment horizontal="center" vertical="center" wrapText="1"/>
    </xf>
    <xf numFmtId="3" fontId="76" fillId="0" borderId="13" xfId="0" applyNumberFormat="1" applyFont="1" applyFill="1" applyBorder="1" applyAlignment="1">
      <alignment horizontal="center" vertical="center" wrapText="1"/>
    </xf>
    <xf numFmtId="9" fontId="76" fillId="0" borderId="13" xfId="0" applyNumberFormat="1" applyFont="1" applyFill="1" applyBorder="1" applyAlignment="1">
      <alignment horizontal="center" vertical="center" wrapText="1"/>
    </xf>
    <xf numFmtId="0" fontId="75" fillId="0" borderId="10" xfId="0" applyFont="1" applyFill="1" applyBorder="1" applyAlignment="1">
      <alignment horizontal="center" vertical="center" wrapText="1"/>
    </xf>
    <xf numFmtId="166" fontId="75" fillId="0" borderId="13" xfId="0" applyNumberFormat="1" applyFont="1" applyFill="1" applyBorder="1" applyAlignment="1">
      <alignment horizontal="center" vertical="center" wrapText="1"/>
    </xf>
    <xf numFmtId="3" fontId="75" fillId="0" borderId="13" xfId="0" applyNumberFormat="1" applyFont="1" applyFill="1" applyBorder="1" applyAlignment="1">
      <alignment horizontal="center" vertical="center" wrapText="1"/>
    </xf>
    <xf numFmtId="4" fontId="75" fillId="0" borderId="13" xfId="0" applyNumberFormat="1" applyFont="1" applyFill="1" applyBorder="1" applyAlignment="1">
      <alignment horizontal="center" vertical="center" wrapText="1"/>
    </xf>
    <xf numFmtId="0" fontId="78" fillId="0" borderId="0" xfId="0" applyFont="1" applyFill="1"/>
    <xf numFmtId="0" fontId="75" fillId="0" borderId="16" xfId="0" applyFont="1" applyFill="1" applyBorder="1" applyAlignment="1">
      <alignment horizontal="center" vertical="center" wrapText="1"/>
    </xf>
    <xf numFmtId="0" fontId="75" fillId="0" borderId="17" xfId="0" applyFont="1" applyFill="1" applyBorder="1" applyAlignment="1">
      <alignment horizontal="center" vertical="center" wrapText="1"/>
    </xf>
    <xf numFmtId="0" fontId="75" fillId="0" borderId="20" xfId="0" applyFont="1" applyFill="1" applyBorder="1" applyAlignment="1">
      <alignment horizontal="center" vertical="center" wrapText="1"/>
    </xf>
    <xf numFmtId="0" fontId="15" fillId="0" borderId="14" xfId="0" applyFont="1" applyFill="1" applyBorder="1" applyAlignment="1">
      <alignment horizontal="center" vertical="top" wrapText="1"/>
    </xf>
    <xf numFmtId="0" fontId="15" fillId="0" borderId="15" xfId="0" applyFont="1" applyFill="1" applyBorder="1" applyAlignment="1">
      <alignment horizontal="center" vertical="top" wrapText="1"/>
    </xf>
    <xf numFmtId="0" fontId="15" fillId="0" borderId="21" xfId="0" applyFont="1" applyFill="1" applyBorder="1" applyAlignment="1">
      <alignment horizontal="center" vertical="top" wrapText="1"/>
    </xf>
    <xf numFmtId="0" fontId="0" fillId="0" borderId="15" xfId="0" applyFont="1" applyFill="1" applyBorder="1" applyAlignment="1">
      <alignment horizontal="center"/>
    </xf>
    <xf numFmtId="4" fontId="76" fillId="0" borderId="13" xfId="0" applyNumberFormat="1" applyFont="1" applyFill="1" applyBorder="1" applyAlignment="1">
      <alignment horizontal="center" vertical="center" wrapText="1"/>
    </xf>
    <xf numFmtId="0" fontId="53" fillId="0" borderId="10" xfId="0" applyFont="1" applyFill="1" applyBorder="1" applyAlignment="1">
      <alignment horizontal="center" vertical="center" wrapText="1"/>
    </xf>
    <xf numFmtId="9" fontId="53" fillId="0" borderId="10" xfId="0" applyNumberFormat="1" applyFont="1" applyFill="1" applyBorder="1" applyAlignment="1">
      <alignment horizontal="center" vertical="center" wrapText="1"/>
    </xf>
    <xf numFmtId="0" fontId="0" fillId="0" borderId="0" xfId="0" applyFont="1" applyFill="1" applyAlignment="1">
      <alignment horizontal="center"/>
    </xf>
    <xf numFmtId="0" fontId="23" fillId="0" borderId="10" xfId="0" applyFont="1" applyFill="1" applyBorder="1" applyAlignment="1">
      <alignment horizontal="center" vertical="center"/>
    </xf>
    <xf numFmtId="0" fontId="2" fillId="0" borderId="19" xfId="0" applyFont="1" applyFill="1" applyBorder="1" applyAlignment="1">
      <alignment horizontal="center" vertical="center" wrapText="1"/>
    </xf>
    <xf numFmtId="165" fontId="53" fillId="0" borderId="10" xfId="0" applyNumberFormat="1"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53" fillId="0" borderId="10" xfId="0" applyNumberFormat="1" applyFont="1" applyFill="1" applyBorder="1" applyAlignment="1">
      <alignment horizontal="center" vertical="center" wrapText="1"/>
    </xf>
    <xf numFmtId="0" fontId="80" fillId="0" borderId="0" xfId="0" applyFont="1" applyFill="1" applyAlignment="1">
      <alignment horizontal="right"/>
    </xf>
    <xf numFmtId="0" fontId="19" fillId="0" borderId="0" xfId="0" applyFont="1" applyFill="1"/>
    <xf numFmtId="0" fontId="23" fillId="0" borderId="0" xfId="0" applyFont="1" applyFill="1"/>
    <xf numFmtId="0" fontId="53" fillId="0" borderId="0" xfId="0" applyFont="1" applyFill="1"/>
    <xf numFmtId="0" fontId="57" fillId="0" borderId="1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8" fillId="0" borderId="14" xfId="0" applyFont="1" applyFill="1" applyBorder="1" applyAlignment="1">
      <alignment horizontal="center" vertical="top" wrapText="1"/>
    </xf>
    <xf numFmtId="0" fontId="58" fillId="0" borderId="15" xfId="0" applyFont="1" applyFill="1" applyBorder="1" applyAlignment="1">
      <alignment horizontal="center" vertical="top" wrapText="1"/>
    </xf>
    <xf numFmtId="0" fontId="58" fillId="0" borderId="15" xfId="0" applyFont="1" applyFill="1" applyBorder="1" applyAlignment="1">
      <alignment horizontal="center" vertical="center" wrapText="1"/>
    </xf>
    <xf numFmtId="0" fontId="57" fillId="0" borderId="13" xfId="0" applyFont="1" applyFill="1" applyBorder="1" applyAlignment="1">
      <alignment horizontal="left" vertical="top" wrapText="1"/>
    </xf>
    <xf numFmtId="0" fontId="58" fillId="0" borderId="13" xfId="0" applyFont="1" applyFill="1" applyBorder="1" applyAlignment="1">
      <alignment horizontal="center" vertical="top" wrapText="1"/>
    </xf>
    <xf numFmtId="165" fontId="53" fillId="0" borderId="13" xfId="0" applyNumberFormat="1" applyFont="1" applyFill="1" applyBorder="1" applyAlignment="1">
      <alignment horizontal="center" vertical="center"/>
    </xf>
    <xf numFmtId="0" fontId="58" fillId="0" borderId="13" xfId="0" applyFont="1" applyFill="1" applyBorder="1" applyAlignment="1">
      <alignment horizontal="left" vertical="top" wrapText="1"/>
    </xf>
    <xf numFmtId="165" fontId="53" fillId="0" borderId="10" xfId="0" applyNumberFormat="1" applyFont="1" applyFill="1" applyBorder="1" applyAlignment="1">
      <alignment horizontal="center" vertical="center"/>
    </xf>
    <xf numFmtId="0" fontId="58" fillId="0" borderId="10" xfId="0" applyFont="1" applyFill="1" applyBorder="1" applyAlignment="1">
      <alignment horizontal="left" vertical="top" wrapText="1"/>
    </xf>
    <xf numFmtId="0" fontId="58" fillId="0" borderId="10" xfId="0" applyFont="1" applyFill="1" applyBorder="1" applyAlignment="1">
      <alignment horizontal="center" vertical="top" wrapText="1"/>
    </xf>
    <xf numFmtId="0" fontId="57" fillId="0" borderId="10" xfId="0" applyFont="1" applyFill="1" applyBorder="1" applyAlignment="1">
      <alignment horizontal="left" vertical="top" wrapText="1"/>
    </xf>
    <xf numFmtId="0" fontId="53" fillId="0" borderId="10" xfId="0" applyFont="1" applyFill="1" applyBorder="1" applyAlignment="1">
      <alignment horizontal="center" vertical="top" wrapText="1"/>
    </xf>
    <xf numFmtId="0" fontId="59" fillId="0" borderId="10" xfId="0" applyFont="1" applyFill="1" applyBorder="1" applyAlignment="1">
      <alignment horizontal="left" vertical="top" wrapText="1"/>
    </xf>
    <xf numFmtId="49" fontId="53" fillId="0" borderId="10" xfId="0" applyNumberFormat="1" applyFont="1" applyFill="1" applyBorder="1" applyAlignment="1">
      <alignment horizontal="center" vertical="center"/>
    </xf>
    <xf numFmtId="49" fontId="53" fillId="0" borderId="13" xfId="0" applyNumberFormat="1" applyFont="1" applyFill="1" applyBorder="1" applyAlignment="1">
      <alignment horizontal="center" vertical="center"/>
    </xf>
    <xf numFmtId="2" fontId="53" fillId="0" borderId="10" xfId="0" applyNumberFormat="1" applyFont="1" applyFill="1" applyBorder="1" applyAlignment="1">
      <alignment horizontal="center" vertical="center"/>
    </xf>
    <xf numFmtId="0" fontId="4" fillId="0" borderId="10" xfId="0" applyFont="1" applyFill="1" applyBorder="1" applyAlignment="1">
      <alignment horizontal="center" vertical="top" wrapText="1"/>
    </xf>
    <xf numFmtId="165" fontId="53" fillId="0" borderId="13" xfId="0" applyNumberFormat="1" applyFont="1" applyFill="1" applyBorder="1" applyAlignment="1">
      <alignment horizontal="center" vertical="center" wrapText="1"/>
    </xf>
    <xf numFmtId="0" fontId="4" fillId="0" borderId="10" xfId="0" applyFont="1" applyFill="1" applyBorder="1" applyAlignment="1">
      <alignment horizontal="left" vertical="top" wrapText="1"/>
    </xf>
    <xf numFmtId="0" fontId="59" fillId="0" borderId="10" xfId="0" applyFont="1" applyFill="1" applyBorder="1" applyAlignment="1">
      <alignment horizontal="center" vertical="top" wrapText="1"/>
    </xf>
    <xf numFmtId="0" fontId="8" fillId="0" borderId="10" xfId="0" applyFont="1" applyBorder="1" applyAlignment="1">
      <alignment horizontal="center" vertical="center" wrapText="1"/>
    </xf>
    <xf numFmtId="0" fontId="11" fillId="0" borderId="17" xfId="0" applyFont="1" applyBorder="1" applyAlignment="1">
      <alignment horizontal="center" vertical="top" wrapText="1"/>
    </xf>
    <xf numFmtId="0" fontId="13" fillId="0" borderId="43" xfId="0" applyFont="1" applyBorder="1" applyAlignment="1">
      <alignment horizontal="center" vertical="top" wrapText="1"/>
    </xf>
    <xf numFmtId="0" fontId="7" fillId="0" borderId="45" xfId="0" applyFont="1" applyBorder="1" applyAlignment="1">
      <alignment horizontal="center" vertical="top" wrapText="1"/>
    </xf>
    <xf numFmtId="0" fontId="7" fillId="0" borderId="13" xfId="0" applyFont="1" applyBorder="1" applyAlignment="1">
      <alignment horizontal="left" vertical="center" wrapText="1" readingOrder="1"/>
    </xf>
    <xf numFmtId="0" fontId="7" fillId="0" borderId="13" xfId="0" applyFont="1" applyBorder="1" applyAlignment="1">
      <alignment horizontal="center" vertical="center" wrapText="1" readingOrder="1"/>
    </xf>
    <xf numFmtId="3" fontId="7" fillId="0" borderId="13" xfId="0" applyNumberFormat="1" applyFont="1" applyBorder="1" applyAlignment="1">
      <alignment horizontal="center" vertical="center" wrapText="1" readingOrder="1"/>
    </xf>
    <xf numFmtId="1" fontId="7" fillId="0" borderId="13" xfId="0" applyNumberFormat="1" applyFont="1" applyBorder="1" applyAlignment="1">
      <alignment horizontal="center" vertical="center" wrapText="1" readingOrder="1"/>
    </xf>
    <xf numFmtId="0" fontId="7" fillId="0" borderId="10" xfId="0" applyFont="1" applyBorder="1" applyAlignment="1">
      <alignment horizontal="left" vertical="center" wrapText="1" readingOrder="1"/>
    </xf>
    <xf numFmtId="0" fontId="7" fillId="0" borderId="10" xfId="0" applyFont="1" applyBorder="1" applyAlignment="1">
      <alignment horizontal="center" vertical="center" wrapText="1" readingOrder="1"/>
    </xf>
    <xf numFmtId="3" fontId="7" fillId="0" borderId="10" xfId="0" applyNumberFormat="1" applyFont="1" applyBorder="1" applyAlignment="1">
      <alignment horizontal="center" vertical="center" wrapText="1" readingOrder="1"/>
    </xf>
    <xf numFmtId="1" fontId="7" fillId="0" borderId="10" xfId="0" applyNumberFormat="1" applyFont="1" applyBorder="1" applyAlignment="1">
      <alignment horizontal="center" vertical="center" wrapText="1" readingOrder="1"/>
    </xf>
    <xf numFmtId="0" fontId="5" fillId="0" borderId="0" xfId="0" applyFont="1" applyBorder="1" applyAlignment="1">
      <alignment vertical="top" wrapText="1" readingOrder="1"/>
    </xf>
    <xf numFmtId="0" fontId="5" fillId="0" borderId="0" xfId="0" applyFont="1" applyBorder="1" applyAlignment="1">
      <alignment horizontal="center" vertical="center" wrapText="1" readingOrder="1"/>
    </xf>
    <xf numFmtId="0" fontId="2" fillId="0" borderId="0" xfId="0" applyFont="1" applyFill="1" applyAlignment="1">
      <alignment horizontal="center" vertical="center" wrapText="1"/>
    </xf>
    <xf numFmtId="0" fontId="7" fillId="0" borderId="25" xfId="0" applyFont="1" applyFill="1" applyBorder="1" applyAlignment="1">
      <alignment horizontal="center" vertical="center" wrapText="1"/>
    </xf>
    <xf numFmtId="0" fontId="2" fillId="27" borderId="10" xfId="0" applyFont="1" applyFill="1" applyBorder="1" applyAlignment="1">
      <alignment horizontal="center" vertical="center" wrapText="1"/>
    </xf>
    <xf numFmtId="0" fontId="2" fillId="27" borderId="19" xfId="0" applyFont="1" applyFill="1" applyBorder="1" applyAlignment="1">
      <alignment horizontal="center" vertical="center" wrapText="1"/>
    </xf>
    <xf numFmtId="0" fontId="2" fillId="27" borderId="13" xfId="0" applyFont="1" applyFill="1" applyBorder="1" applyAlignment="1">
      <alignment horizontal="center" vertical="center" wrapText="1"/>
    </xf>
    <xf numFmtId="0" fontId="2" fillId="26" borderId="0" xfId="0" applyFont="1" applyFill="1" applyAlignment="1">
      <alignment horizontal="center" vertical="center"/>
    </xf>
    <xf numFmtId="0" fontId="63" fillId="28" borderId="0" xfId="0" applyFont="1" applyFill="1" applyBorder="1" applyAlignment="1">
      <alignment horizontal="center" vertical="center"/>
    </xf>
    <xf numFmtId="0" fontId="8" fillId="0" borderId="0" xfId="0" applyFont="1" applyAlignment="1">
      <alignment horizontal="center" vertical="top" wrapText="1"/>
    </xf>
    <xf numFmtId="0" fontId="11" fillId="0" borderId="17" xfId="0" applyFont="1" applyBorder="1" applyAlignment="1">
      <alignment horizontal="center" vertical="center" wrapText="1"/>
    </xf>
    <xf numFmtId="165" fontId="89" fillId="0" borderId="0" xfId="0" applyNumberFormat="1" applyFont="1" applyAlignment="1">
      <alignment horizontal="center" vertical="center"/>
    </xf>
    <xf numFmtId="0" fontId="8" fillId="0" borderId="52" xfId="0" applyFont="1" applyBorder="1" applyAlignment="1">
      <alignment horizontal="center" vertical="center" wrapText="1"/>
    </xf>
    <xf numFmtId="0" fontId="8" fillId="0" borderId="22" xfId="0" applyFont="1" applyBorder="1" applyAlignment="1">
      <alignment horizontal="center" vertical="center" wrapText="1"/>
    </xf>
    <xf numFmtId="2" fontId="8" fillId="0" borderId="22" xfId="0" applyNumberFormat="1" applyFont="1" applyBorder="1" applyAlignment="1">
      <alignment horizontal="center" vertical="center" wrapText="1"/>
    </xf>
    <xf numFmtId="4" fontId="8" fillId="0" borderId="22" xfId="0" applyNumberFormat="1" applyFont="1" applyBorder="1" applyAlignment="1">
      <alignment horizontal="center" vertical="center" wrapText="1"/>
    </xf>
    <xf numFmtId="0" fontId="52" fillId="0" borderId="0" xfId="0" applyFont="1" applyAlignment="1">
      <alignment horizontal="center" vertical="center" wrapText="1"/>
    </xf>
    <xf numFmtId="0" fontId="10" fillId="0" borderId="0" xfId="0" applyFont="1" applyAlignment="1">
      <alignment horizontal="right" vertical="center"/>
    </xf>
    <xf numFmtId="0" fontId="0" fillId="0" borderId="0" xfId="0" applyAlignment="1">
      <alignment horizontal="right" vertical="center"/>
    </xf>
    <xf numFmtId="0" fontId="11" fillId="0" borderId="0" xfId="0" applyFont="1" applyAlignment="1">
      <alignment horizontal="center" vertical="center"/>
    </xf>
    <xf numFmtId="0" fontId="0" fillId="0" borderId="0" xfId="0" applyAlignment="1">
      <alignment horizontal="center" vertical="center"/>
    </xf>
    <xf numFmtId="0" fontId="8" fillId="0" borderId="10" xfId="0" applyFont="1" applyBorder="1" applyAlignment="1">
      <alignment horizontal="center" vertical="center" wrapText="1"/>
    </xf>
    <xf numFmtId="0" fontId="2" fillId="0" borderId="0" xfId="0" applyFont="1" applyAlignment="1">
      <alignment horizontal="left" vertical="top" wrapText="1" readingOrder="1"/>
    </xf>
    <xf numFmtId="0" fontId="3" fillId="0" borderId="0" xfId="0" applyFont="1" applyAlignment="1">
      <alignment horizontal="left" vertical="top" wrapText="1" readingOrder="1"/>
    </xf>
    <xf numFmtId="0" fontId="10" fillId="0" borderId="0" xfId="0" applyFont="1" applyAlignment="1">
      <alignment horizontal="right"/>
    </xf>
    <xf numFmtId="0" fontId="0" fillId="0" borderId="0" xfId="0" applyAlignment="1"/>
    <xf numFmtId="0" fontId="13" fillId="0" borderId="0" xfId="0" applyFont="1" applyAlignment="1">
      <alignment horizontal="center" vertical="center"/>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0" fontId="3"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3" fillId="0" borderId="10" xfId="0" applyFont="1" applyBorder="1" applyAlignment="1">
      <alignment horizontal="center" wrapText="1"/>
    </xf>
    <xf numFmtId="0" fontId="3" fillId="0" borderId="22" xfId="0" applyFont="1" applyBorder="1" applyAlignment="1">
      <alignment horizontal="center" vertical="top" wrapText="1"/>
    </xf>
    <xf numFmtId="0" fontId="3" fillId="0" borderId="25" xfId="0" applyFont="1" applyBorder="1" applyAlignment="1">
      <alignment horizontal="center" vertical="top" wrapText="1"/>
    </xf>
    <xf numFmtId="0" fontId="0" fillId="0" borderId="0" xfId="0" applyAlignment="1">
      <alignment horizontal="right"/>
    </xf>
    <xf numFmtId="0" fontId="11" fillId="0" borderId="0" xfId="0" applyFont="1" applyAlignment="1">
      <alignment horizontal="center"/>
    </xf>
    <xf numFmtId="0" fontId="8" fillId="0" borderId="26" xfId="0" applyFont="1" applyBorder="1" applyAlignment="1">
      <alignment horizontal="right"/>
    </xf>
    <xf numFmtId="0" fontId="0" fillId="0" borderId="26" xfId="0" applyBorder="1" applyAlignment="1"/>
    <xf numFmtId="0" fontId="13" fillId="0" borderId="27" xfId="0" applyFont="1" applyBorder="1" applyAlignment="1">
      <alignment horizontal="center" vertical="top" wrapText="1"/>
    </xf>
    <xf numFmtId="0" fontId="13" fillId="0" borderId="28" xfId="0" applyFont="1" applyBorder="1" applyAlignment="1">
      <alignment horizontal="center" vertical="top" wrapText="1"/>
    </xf>
    <xf numFmtId="0" fontId="13" fillId="0" borderId="29" xfId="0" applyFont="1" applyBorder="1" applyAlignment="1">
      <alignment horizontal="center" vertical="top" wrapText="1"/>
    </xf>
    <xf numFmtId="0" fontId="0" fillId="0" borderId="30" xfId="0" applyBorder="1" applyAlignment="1">
      <alignment horizontal="center" vertical="top" wrapText="1"/>
    </xf>
    <xf numFmtId="0" fontId="0" fillId="0" borderId="11" xfId="0" applyBorder="1" applyAlignment="1">
      <alignment horizontal="center" vertical="top" wrapText="1"/>
    </xf>
    <xf numFmtId="0" fontId="7" fillId="0" borderId="0" xfId="0" applyFont="1" applyBorder="1" applyAlignment="1">
      <alignment horizontal="center" vertical="top" wrapText="1"/>
    </xf>
    <xf numFmtId="0" fontId="7" fillId="0" borderId="0" xfId="0" applyFont="1" applyAlignment="1">
      <alignment horizontal="center" vertical="top" wrapText="1"/>
    </xf>
    <xf numFmtId="0" fontId="13" fillId="0" borderId="41" xfId="0" applyFont="1" applyFill="1" applyBorder="1" applyAlignment="1">
      <alignment horizontal="center" vertical="top" wrapText="1"/>
    </xf>
    <xf numFmtId="0" fontId="14" fillId="0" borderId="0" xfId="0" applyFont="1" applyFill="1" applyBorder="1" applyAlignment="1">
      <alignment horizontal="center" vertical="top" wrapText="1"/>
    </xf>
    <xf numFmtId="0" fontId="46" fillId="0" borderId="10" xfId="0" applyFont="1" applyFill="1" applyBorder="1" applyAlignment="1" applyProtection="1">
      <alignment horizontal="center" vertical="top" wrapText="1"/>
    </xf>
    <xf numFmtId="0" fontId="10" fillId="0" borderId="41" xfId="0" applyFont="1" applyFill="1" applyBorder="1" applyAlignment="1">
      <alignment horizontal="right" vertical="top" wrapText="1"/>
    </xf>
    <xf numFmtId="0" fontId="10" fillId="0" borderId="0" xfId="0" applyFont="1" applyFill="1" applyBorder="1" applyAlignment="1">
      <alignment horizontal="right" vertical="top" wrapText="1"/>
    </xf>
    <xf numFmtId="0" fontId="15" fillId="0" borderId="40" xfId="0" applyFont="1" applyFill="1" applyBorder="1" applyAlignment="1">
      <alignment horizontal="left" vertical="top" wrapText="1"/>
    </xf>
    <xf numFmtId="0" fontId="67" fillId="0" borderId="0" xfId="0" applyFont="1" applyFill="1" applyAlignment="1">
      <alignment horizontal="center" vertical="top" wrapText="1"/>
    </xf>
    <xf numFmtId="0" fontId="64" fillId="0" borderId="0" xfId="0" applyFont="1" applyFill="1" applyAlignment="1"/>
    <xf numFmtId="0" fontId="11" fillId="0" borderId="0" xfId="0" applyFont="1" applyFill="1" applyAlignment="1">
      <alignment horizontal="center"/>
    </xf>
    <xf numFmtId="0" fontId="10" fillId="0" borderId="0" xfId="0" applyFont="1" applyFill="1" applyAlignment="1">
      <alignment horizontal="right" vertical="center"/>
    </xf>
    <xf numFmtId="0" fontId="11" fillId="0" borderId="16" xfId="0" applyFont="1" applyBorder="1" applyAlignment="1">
      <alignment horizontal="center" vertical="center" wrapText="1"/>
    </xf>
    <xf numFmtId="0" fontId="0" fillId="0" borderId="18" xfId="0" applyBorder="1" applyAlignment="1">
      <alignment horizontal="center" vertical="center" wrapText="1"/>
    </xf>
    <xf numFmtId="0" fontId="46" fillId="0" borderId="17" xfId="0" applyFont="1" applyBorder="1" applyAlignment="1">
      <alignment horizontal="center" vertical="center" wrapText="1"/>
    </xf>
    <xf numFmtId="0" fontId="62" fillId="0" borderId="10" xfId="0" applyFont="1" applyBorder="1" applyAlignment="1">
      <alignment horizontal="center" vertical="center" wrapText="1"/>
    </xf>
    <xf numFmtId="0" fontId="24" fillId="0" borderId="0" xfId="0" applyFont="1" applyAlignment="1">
      <alignment horizontal="right"/>
    </xf>
    <xf numFmtId="0" fontId="11" fillId="0" borderId="26" xfId="0" applyFont="1" applyBorder="1" applyAlignment="1">
      <alignment horizontal="center" vertical="center" wrapText="1"/>
    </xf>
    <xf numFmtId="0" fontId="0" fillId="0" borderId="26" xfId="0" applyBorder="1" applyAlignment="1">
      <alignment horizontal="center" vertical="center" wrapText="1"/>
    </xf>
    <xf numFmtId="0" fontId="53" fillId="0" borderId="0" xfId="0" applyFont="1" applyFill="1" applyAlignment="1">
      <alignment wrapText="1"/>
    </xf>
    <xf numFmtId="0" fontId="56" fillId="0" borderId="0" xfId="0" applyFont="1" applyFill="1" applyAlignment="1">
      <alignment horizontal="right" vertical="center"/>
    </xf>
    <xf numFmtId="0" fontId="4" fillId="0" borderId="26" xfId="0" applyFont="1" applyFill="1" applyBorder="1" applyAlignment="1">
      <alignment horizontal="center" vertical="center"/>
    </xf>
    <xf numFmtId="0" fontId="4" fillId="0" borderId="36"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57" fillId="0" borderId="33" xfId="0" applyFont="1" applyFill="1" applyBorder="1" applyAlignment="1">
      <alignment horizontal="center" vertical="center" wrapText="1"/>
    </xf>
    <xf numFmtId="0" fontId="57" fillId="0" borderId="13" xfId="0" applyFont="1" applyFill="1" applyBorder="1" applyAlignment="1">
      <alignment horizontal="center" vertical="center" wrapText="1"/>
    </xf>
    <xf numFmtId="0" fontId="53" fillId="0" borderId="40" xfId="0" applyFont="1" applyFill="1" applyBorder="1" applyAlignment="1">
      <alignment wrapText="1"/>
    </xf>
    <xf numFmtId="0" fontId="3" fillId="0" borderId="0" xfId="0" applyFont="1" applyBorder="1" applyAlignment="1">
      <alignment horizontal="center" vertical="center"/>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wrapText="1"/>
    </xf>
    <xf numFmtId="0" fontId="44" fillId="0" borderId="0" xfId="0" applyFont="1" applyAlignment="1">
      <alignment horizontal="right" vertical="center"/>
    </xf>
    <xf numFmtId="0" fontId="48" fillId="0" borderId="0" xfId="0" applyFont="1" applyAlignment="1">
      <alignment horizontal="right"/>
    </xf>
    <xf numFmtId="0" fontId="11" fillId="0" borderId="0" xfId="0" applyFont="1" applyBorder="1" applyAlignment="1">
      <alignment horizontal="center" vertical="center"/>
    </xf>
    <xf numFmtId="0" fontId="0" fillId="0" borderId="0" xfId="0" applyBorder="1" applyAlignment="1">
      <alignment horizontal="center" vertical="center"/>
    </xf>
    <xf numFmtId="0" fontId="13"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8" fillId="0" borderId="0" xfId="0" applyFont="1" applyBorder="1" applyAlignment="1">
      <alignment horizontal="left" vertical="top" wrapText="1"/>
    </xf>
    <xf numFmtId="0" fontId="11" fillId="0" borderId="22" xfId="0" applyFont="1" applyBorder="1" applyAlignment="1">
      <alignment horizontal="center" vertical="center" wrapText="1"/>
    </xf>
    <xf numFmtId="0" fontId="0" fillId="0" borderId="42" xfId="0" applyBorder="1" applyAlignment="1">
      <alignment vertical="center" wrapText="1"/>
    </xf>
    <xf numFmtId="0" fontId="0" fillId="0" borderId="25" xfId="0" applyBorder="1" applyAlignment="1">
      <alignment vertical="center" wrapText="1"/>
    </xf>
    <xf numFmtId="0" fontId="7" fillId="0" borderId="0" xfId="0" applyFont="1" applyFill="1" applyAlignment="1">
      <alignment horizontal="justify"/>
    </xf>
    <xf numFmtId="0" fontId="19" fillId="0" borderId="0" xfId="0" applyFont="1" applyFill="1" applyAlignment="1"/>
    <xf numFmtId="0" fontId="79" fillId="0" borderId="0" xfId="0" applyFont="1" applyFill="1" applyAlignment="1">
      <alignment horizontal="right"/>
    </xf>
    <xf numFmtId="0" fontId="81" fillId="0" borderId="0"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53" fillId="0" borderId="23"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0" fillId="0" borderId="22" xfId="0" applyBorder="1" applyAlignment="1">
      <alignment horizontal="center"/>
    </xf>
    <xf numFmtId="0" fontId="0" fillId="0" borderId="42" xfId="0" applyBorder="1" applyAlignment="1">
      <alignment horizontal="center"/>
    </xf>
    <xf numFmtId="0" fontId="0" fillId="0" borderId="25" xfId="0" applyBorder="1" applyAlignment="1">
      <alignment horizontal="center"/>
    </xf>
    <xf numFmtId="0" fontId="2" fillId="0" borderId="0" xfId="0" applyFont="1" applyAlignment="1">
      <alignment horizontal="center" vertical="center" wrapText="1"/>
    </xf>
    <xf numFmtId="0" fontId="23" fillId="0" borderId="0" xfId="0" applyFont="1" applyAlignment="1">
      <alignment horizontal="center" vertical="center"/>
    </xf>
    <xf numFmtId="0" fontId="7"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xf numFmtId="0" fontId="1" fillId="0" borderId="10" xfId="0" applyFont="1" applyBorder="1" applyAlignment="1"/>
    <xf numFmtId="0" fontId="13" fillId="0" borderId="0" xfId="0" applyFont="1" applyBorder="1" applyAlignment="1">
      <alignment horizontal="center" vertical="center"/>
    </xf>
    <xf numFmtId="0" fontId="22" fillId="0" borderId="0" xfId="0" applyFont="1" applyBorder="1" applyAlignment="1">
      <alignment horizontal="center" vertical="center"/>
    </xf>
    <xf numFmtId="0" fontId="21" fillId="0" borderId="10" xfId="0" applyFont="1" applyBorder="1" applyAlignment="1">
      <alignment horizontal="center" vertical="center" wrapText="1"/>
    </xf>
    <xf numFmtId="0" fontId="13" fillId="0" borderId="10" xfId="0" applyFont="1" applyBorder="1" applyAlignment="1">
      <alignment horizontal="center" vertical="top" wrapText="1"/>
    </xf>
    <xf numFmtId="0" fontId="15" fillId="0" borderId="10" xfId="0" applyFont="1" applyBorder="1" applyAlignment="1">
      <alignment horizontal="center" vertical="center" wrapText="1"/>
    </xf>
    <xf numFmtId="0" fontId="19" fillId="0" borderId="0" xfId="0" applyFont="1" applyAlignment="1">
      <alignment horizontal="left"/>
    </xf>
    <xf numFmtId="0" fontId="14" fillId="0" borderId="0" xfId="0" applyFont="1" applyBorder="1" applyAlignment="1">
      <alignment horizontal="center" vertical="center"/>
    </xf>
    <xf numFmtId="0" fontId="15" fillId="0" borderId="33" xfId="0" applyFont="1" applyBorder="1" applyAlignment="1">
      <alignment horizontal="center" vertical="center" wrapText="1"/>
    </xf>
    <xf numFmtId="0" fontId="0" fillId="0" borderId="23" xfId="0" applyBorder="1" applyAlignment="1">
      <alignment horizontal="center" vertical="center" wrapText="1"/>
    </xf>
    <xf numFmtId="0" fontId="15" fillId="0" borderId="20" xfId="0" applyFont="1" applyBorder="1" applyAlignment="1">
      <alignment horizontal="center" vertical="center" wrapText="1"/>
    </xf>
    <xf numFmtId="0" fontId="0" fillId="0" borderId="34" xfId="0" applyBorder="1" applyAlignment="1"/>
    <xf numFmtId="0" fontId="0" fillId="0" borderId="35" xfId="0" applyBorder="1" applyAlignment="1"/>
    <xf numFmtId="0" fontId="15" fillId="0" borderId="36" xfId="0" applyFont="1" applyBorder="1" applyAlignment="1">
      <alignment horizontal="center" vertical="center" wrapText="1"/>
    </xf>
    <xf numFmtId="0" fontId="0" fillId="0" borderId="37" xfId="0" applyBorder="1" applyAlignment="1">
      <alignment horizontal="center" vertical="center" wrapText="1"/>
    </xf>
    <xf numFmtId="0" fontId="15" fillId="0" borderId="13"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23"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35" xfId="0" applyFont="1" applyBorder="1" applyAlignment="1">
      <alignment horizontal="center" vertical="center" wrapText="1"/>
    </xf>
    <xf numFmtId="0" fontId="4" fillId="0" borderId="26" xfId="0" applyFont="1" applyBorder="1" applyAlignment="1">
      <alignment horizontal="center" vertical="center"/>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26" xfId="0" applyFont="1" applyBorder="1" applyAlignment="1">
      <alignment horizontal="center" vertical="center" wrapText="1"/>
    </xf>
    <xf numFmtId="0" fontId="16" fillId="0" borderId="10" xfId="0" applyFont="1" applyBorder="1" applyAlignment="1">
      <alignment horizontal="center" vertical="top" wrapText="1"/>
    </xf>
    <xf numFmtId="0" fontId="11" fillId="0" borderId="16" xfId="0" applyFont="1" applyBorder="1" applyAlignment="1">
      <alignment horizontal="center" vertical="top" wrapText="1"/>
    </xf>
    <xf numFmtId="0" fontId="0" fillId="0" borderId="18" xfId="0" applyBorder="1" applyAlignment="1">
      <alignment horizontal="center" vertical="top" wrapText="1"/>
    </xf>
    <xf numFmtId="0" fontId="11" fillId="0" borderId="17" xfId="0" applyFont="1" applyBorder="1" applyAlignment="1">
      <alignment horizontal="center" vertical="top" wrapText="1"/>
    </xf>
    <xf numFmtId="49" fontId="63" fillId="0" borderId="0" xfId="0" applyNumberFormat="1" applyFont="1" applyFill="1" applyBorder="1" applyAlignment="1">
      <alignment vertical="center" wrapText="1"/>
    </xf>
    <xf numFmtId="49" fontId="68" fillId="0" borderId="0" xfId="0" applyNumberFormat="1" applyFont="1" applyFill="1" applyAlignment="1">
      <alignment vertical="center" wrapText="1"/>
    </xf>
    <xf numFmtId="0" fontId="3" fillId="0" borderId="0" xfId="0" applyFont="1" applyFill="1" applyAlignment="1">
      <alignment horizontal="center" vertical="center"/>
    </xf>
    <xf numFmtId="0" fontId="23" fillId="0" borderId="0" xfId="0" applyFont="1" applyFill="1" applyAlignment="1">
      <alignment horizontal="center" vertical="center"/>
    </xf>
    <xf numFmtId="0" fontId="2" fillId="0" borderId="22"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3" fillId="0" borderId="3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4" fillId="0" borderId="0" xfId="0" applyFont="1" applyFill="1" applyAlignment="1">
      <alignment horizontal="right" vertical="center"/>
    </xf>
    <xf numFmtId="0" fontId="3" fillId="0" borderId="20"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53" fillId="0" borderId="49" xfId="0" applyFont="1" applyFill="1" applyBorder="1" applyAlignment="1">
      <alignment horizontal="center" vertical="center" wrapText="1"/>
    </xf>
    <xf numFmtId="0" fontId="53" fillId="0" borderId="50" xfId="0" applyFont="1" applyFill="1" applyBorder="1" applyAlignment="1">
      <alignment horizontal="center" vertical="center" wrapText="1"/>
    </xf>
    <xf numFmtId="0" fontId="53" fillId="0" borderId="5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0" xfId="0" applyFont="1" applyFill="1" applyAlignment="1">
      <alignment horizontal="right" vertical="center"/>
    </xf>
    <xf numFmtId="0" fontId="3" fillId="0" borderId="0" xfId="0" applyFont="1" applyFill="1" applyBorder="1" applyAlignment="1">
      <alignment horizontal="center" vertical="center"/>
    </xf>
    <xf numFmtId="0" fontId="7" fillId="0" borderId="25"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55" fillId="0" borderId="49" xfId="0" applyFont="1" applyFill="1" applyBorder="1" applyAlignment="1">
      <alignment horizontal="center" vertical="center" wrapText="1"/>
    </xf>
    <xf numFmtId="0" fontId="55" fillId="0" borderId="50" xfId="0" applyFont="1" applyFill="1" applyBorder="1" applyAlignment="1">
      <alignment horizontal="center" vertical="center" wrapText="1"/>
    </xf>
    <xf numFmtId="0" fontId="55" fillId="0" borderId="51" xfId="0" applyFont="1" applyFill="1" applyBorder="1" applyAlignment="1">
      <alignment horizontal="center" vertical="center" wrapText="1"/>
    </xf>
    <xf numFmtId="0" fontId="13" fillId="0" borderId="26" xfId="0" applyFont="1" applyBorder="1" applyAlignment="1">
      <alignment horizontal="center" vertical="center"/>
    </xf>
    <xf numFmtId="0" fontId="14" fillId="0" borderId="26" xfId="0" applyFont="1" applyBorder="1" applyAlignment="1">
      <alignment horizontal="center" vertical="center"/>
    </xf>
    <xf numFmtId="0" fontId="11"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0" xfId="0" applyFont="1" applyBorder="1" applyAlignment="1">
      <alignment horizontal="center" vertical="center" wrapText="1"/>
    </xf>
    <xf numFmtId="0" fontId="0" fillId="0" borderId="0" xfId="0" applyFont="1" applyAlignment="1">
      <alignment horizontal="right"/>
    </xf>
    <xf numFmtId="0" fontId="14" fillId="0" borderId="0" xfId="0" applyFont="1" applyAlignment="1">
      <alignment horizontal="center" vertical="center"/>
    </xf>
    <xf numFmtId="0" fontId="0" fillId="0" borderId="26" xfId="0" applyFont="1" applyBorder="1" applyAlignment="1">
      <alignment horizontal="right"/>
    </xf>
    <xf numFmtId="0" fontId="11" fillId="0" borderId="53" xfId="0" applyFont="1" applyBorder="1" applyAlignment="1">
      <alignment horizontal="center" vertical="center" wrapText="1"/>
    </xf>
    <xf numFmtId="0" fontId="11" fillId="0" borderId="54" xfId="0" applyFont="1" applyBorder="1" applyAlignment="1">
      <alignment horizontal="center" vertical="center" wrapText="1"/>
    </xf>
    <xf numFmtId="0" fontId="8" fillId="0" borderId="0" xfId="0" applyFont="1" applyAlignment="1">
      <alignment horizontal="right"/>
    </xf>
    <xf numFmtId="0" fontId="11" fillId="0" borderId="26" xfId="0" applyFont="1" applyBorder="1" applyAlignment="1">
      <alignment horizontal="center" vertical="center"/>
    </xf>
    <xf numFmtId="0" fontId="0" fillId="0" borderId="26" xfId="0" applyFont="1" applyBorder="1"/>
    <xf numFmtId="0" fontId="14" fillId="0" borderId="18" xfId="0" applyFont="1" applyBorder="1" applyAlignment="1">
      <alignment horizontal="center" vertical="top" wrapText="1"/>
    </xf>
    <xf numFmtId="0" fontId="14" fillId="0" borderId="10" xfId="0" applyFont="1" applyBorder="1" applyAlignment="1">
      <alignment horizontal="center" vertical="top" wrapText="1"/>
    </xf>
    <xf numFmtId="0" fontId="2" fillId="0" borderId="0" xfId="0" applyFont="1" applyAlignment="1">
      <alignment horizontal="right"/>
    </xf>
    <xf numFmtId="0" fontId="23" fillId="0" borderId="0" xfId="0" applyFont="1" applyAlignment="1">
      <alignment horizontal="right"/>
    </xf>
    <xf numFmtId="0" fontId="3" fillId="0" borderId="0" xfId="0" applyFont="1" applyAlignment="1">
      <alignment horizontal="center" vertical="center"/>
    </xf>
    <xf numFmtId="0" fontId="25" fillId="0" borderId="0" xfId="0" applyFont="1" applyAlignment="1">
      <alignment horizontal="center" vertical="center"/>
    </xf>
    <xf numFmtId="0" fontId="8" fillId="0" borderId="0" xfId="0" applyFont="1" applyAlignment="1">
      <alignment wrapText="1"/>
    </xf>
    <xf numFmtId="0" fontId="0" fillId="0" borderId="0" xfId="0" applyAlignment="1">
      <alignment wrapText="1"/>
    </xf>
    <xf numFmtId="0" fontId="8" fillId="0" borderId="0" xfId="0" applyFont="1" applyBorder="1" applyAlignment="1">
      <alignment wrapText="1"/>
    </xf>
    <xf numFmtId="0" fontId="0" fillId="0" borderId="0" xfId="0" applyBorder="1" applyAlignment="1">
      <alignment wrapText="1"/>
    </xf>
    <xf numFmtId="0" fontId="11" fillId="0" borderId="20"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46" xfId="0" applyFont="1" applyBorder="1" applyAlignment="1">
      <alignment horizontal="center" vertical="center" wrapText="1"/>
    </xf>
    <xf numFmtId="0" fontId="20" fillId="0" borderId="0" xfId="0" applyFont="1" applyAlignment="1">
      <alignment horizontal="right"/>
    </xf>
    <xf numFmtId="0" fontId="20" fillId="0" borderId="26" xfId="0" applyFont="1" applyBorder="1" applyAlignment="1">
      <alignment horizontal="center" vertical="center"/>
    </xf>
    <xf numFmtId="0" fontId="20" fillId="0" borderId="18" xfId="0" applyFont="1" applyBorder="1" applyAlignment="1">
      <alignment horizontal="center" vertical="center" wrapText="1"/>
    </xf>
    <xf numFmtId="0" fontId="20" fillId="0" borderId="10" xfId="0" applyFont="1" applyBorder="1" applyAlignment="1">
      <alignment horizontal="center" vertical="top" wrapText="1"/>
    </xf>
    <xf numFmtId="0" fontId="0" fillId="0" borderId="0" xfId="0" applyAlignment="1">
      <alignment horizontal="left" wrapText="1"/>
    </xf>
    <xf numFmtId="0" fontId="0" fillId="0" borderId="0" xfId="0" applyAlignment="1">
      <alignment horizontal="left"/>
    </xf>
    <xf numFmtId="0" fontId="0" fillId="0" borderId="0" xfId="0" applyAlignment="1">
      <alignment horizontal="left" vertical="center" wrapText="1"/>
    </xf>
    <xf numFmtId="0" fontId="0" fillId="0" borderId="0" xfId="0" applyAlignment="1">
      <alignment horizontal="left" vertical="center"/>
    </xf>
    <xf numFmtId="0" fontId="0" fillId="0" borderId="26" xfId="0" applyBorder="1" applyAlignment="1">
      <alignment horizontal="center" vertical="center"/>
    </xf>
    <xf numFmtId="0" fontId="3" fillId="0" borderId="39" xfId="0" applyFont="1" applyBorder="1" applyAlignment="1">
      <alignment horizontal="center" vertical="center" wrapText="1"/>
    </xf>
    <xf numFmtId="0" fontId="0" fillId="0" borderId="39" xfId="0" applyBorder="1" applyAlignment="1">
      <alignment wrapText="1"/>
    </xf>
    <xf numFmtId="0" fontId="7" fillId="0" borderId="22"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25" xfId="0" applyFont="1" applyBorder="1" applyAlignment="1">
      <alignment horizontal="center" vertical="center" wrapText="1"/>
    </xf>
    <xf numFmtId="0" fontId="8" fillId="0" borderId="0" xfId="0" applyFont="1" applyAlignment="1">
      <alignment horizontal="left" wrapText="1"/>
    </xf>
    <xf numFmtId="0" fontId="0" fillId="0" borderId="17" xfId="0" applyBorder="1" applyAlignment="1">
      <alignment horizontal="center" vertical="center"/>
    </xf>
    <xf numFmtId="0" fontId="17" fillId="0" borderId="0" xfId="0" applyFont="1" applyAlignment="1">
      <alignment horizontal="justify" wrapText="1"/>
    </xf>
    <xf numFmtId="0" fontId="43" fillId="0" borderId="0" xfId="0" applyFont="1" applyAlignment="1">
      <alignment horizontal="justify" wrapText="1"/>
    </xf>
    <xf numFmtId="0" fontId="11" fillId="0" borderId="36" xfId="0" applyFont="1" applyFill="1" applyBorder="1" applyAlignment="1">
      <alignment horizontal="center" vertical="center"/>
    </xf>
    <xf numFmtId="0" fontId="0" fillId="0" borderId="38" xfId="0" applyFill="1" applyBorder="1" applyAlignment="1">
      <alignment horizontal="center" vertical="center"/>
    </xf>
    <xf numFmtId="0" fontId="11" fillId="0" borderId="17" xfId="0" applyFont="1" applyFill="1" applyBorder="1" applyAlignment="1">
      <alignment horizontal="center" vertical="center" wrapText="1"/>
    </xf>
    <xf numFmtId="0" fontId="0" fillId="0" borderId="10" xfId="0" applyFill="1" applyBorder="1" applyAlignment="1">
      <alignment horizontal="center" vertical="center" wrapText="1"/>
    </xf>
    <xf numFmtId="0" fontId="10" fillId="0" borderId="0" xfId="0" applyFont="1" applyFill="1" applyAlignment="1">
      <alignment horizontal="right"/>
    </xf>
    <xf numFmtId="0" fontId="0" fillId="0" borderId="0" xfId="0" applyFill="1" applyAlignment="1">
      <alignment horizontal="right"/>
    </xf>
    <xf numFmtId="0" fontId="1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1" fillId="0" borderId="17" xfId="0" applyFont="1" applyFill="1" applyBorder="1" applyAlignment="1">
      <alignment horizontal="center" vertical="center"/>
    </xf>
    <xf numFmtId="0" fontId="0" fillId="0" borderId="17" xfId="0" applyFill="1" applyBorder="1" applyAlignment="1">
      <alignment horizontal="center" vertical="center"/>
    </xf>
    <xf numFmtId="0" fontId="0" fillId="0" borderId="18" xfId="0" applyFont="1" applyBorder="1" applyAlignment="1">
      <alignment horizontal="center" vertical="center" wrapText="1"/>
    </xf>
    <xf numFmtId="0" fontId="0" fillId="0" borderId="10" xfId="0" applyFont="1" applyBorder="1" applyAlignment="1">
      <alignment horizontal="center" vertical="center" wrapText="1"/>
    </xf>
    <xf numFmtId="0" fontId="13" fillId="0" borderId="16" xfId="0" applyFont="1" applyBorder="1" applyAlignment="1">
      <alignment horizontal="center" vertical="center" wrapText="1"/>
    </xf>
    <xf numFmtId="0" fontId="19" fillId="0" borderId="18" xfId="0" applyFont="1" applyBorder="1" applyAlignment="1">
      <alignment horizontal="center" vertical="center" wrapText="1"/>
    </xf>
    <xf numFmtId="0" fontId="13" fillId="0" borderId="17" xfId="0" applyFont="1" applyBorder="1" applyAlignment="1">
      <alignment horizontal="center" vertical="center" wrapText="1"/>
    </xf>
    <xf numFmtId="0" fontId="2" fillId="0" borderId="40" xfId="0" applyFont="1" applyFill="1" applyBorder="1" applyAlignment="1">
      <alignment horizontal="left" vertical="top" wrapText="1"/>
    </xf>
    <xf numFmtId="0" fontId="54" fillId="0" borderId="0" xfId="0" applyFont="1" applyAlignment="1">
      <alignment horizontal="right" wrapText="1"/>
    </xf>
    <xf numFmtId="0" fontId="19" fillId="0" borderId="0" xfId="0" applyFont="1" applyAlignment="1">
      <alignment horizontal="right" wrapText="1"/>
    </xf>
    <xf numFmtId="0" fontId="13" fillId="0" borderId="26" xfId="0" applyFont="1" applyBorder="1" applyAlignment="1">
      <alignment horizontal="center" vertical="top" wrapText="1"/>
    </xf>
    <xf numFmtId="0" fontId="22" fillId="0" borderId="26" xfId="0" applyFont="1" applyBorder="1" applyAlignment="1">
      <alignment horizontal="center" vertical="top" wrapText="1"/>
    </xf>
    <xf numFmtId="0" fontId="44" fillId="0" borderId="0" xfId="0" applyFont="1" applyAlignment="1">
      <alignment horizontal="right"/>
    </xf>
    <xf numFmtId="0" fontId="7" fillId="0" borderId="10" xfId="0" applyFont="1" applyBorder="1" applyAlignment="1">
      <alignment horizontal="center" vertical="center" wrapText="1"/>
    </xf>
    <xf numFmtId="0" fontId="47" fillId="0" borderId="0" xfId="0" applyFont="1" applyAlignment="1">
      <alignment horizontal="right" indent="3"/>
    </xf>
    <xf numFmtId="0" fontId="77" fillId="0" borderId="0" xfId="0" applyFont="1" applyAlignment="1">
      <alignment horizontal="right"/>
    </xf>
    <xf numFmtId="0" fontId="77" fillId="0" borderId="0" xfId="0" applyFont="1"/>
    <xf numFmtId="0" fontId="91" fillId="0" borderId="26" xfId="0" applyFont="1" applyBorder="1" applyAlignment="1">
      <alignment horizontal="center" vertical="center"/>
    </xf>
    <xf numFmtId="0" fontId="77" fillId="0" borderId="26" xfId="0" applyFont="1" applyBorder="1" applyAlignment="1">
      <alignment horizontal="center" vertical="center"/>
    </xf>
    <xf numFmtId="0" fontId="91" fillId="0" borderId="16" xfId="0" applyFont="1" applyBorder="1" applyAlignment="1">
      <alignment horizontal="center" vertical="center" wrapText="1"/>
    </xf>
    <xf numFmtId="0" fontId="91" fillId="0" borderId="17" xfId="0" applyFont="1" applyBorder="1" applyAlignment="1">
      <alignment horizontal="center" vertical="center" wrapText="1"/>
    </xf>
    <xf numFmtId="0" fontId="91" fillId="0" borderId="20" xfId="0" applyFont="1" applyBorder="1" applyAlignment="1">
      <alignment horizontal="center" vertical="center" wrapText="1"/>
    </xf>
    <xf numFmtId="0" fontId="91" fillId="0" borderId="35" xfId="0" applyFont="1" applyBorder="1" applyAlignment="1">
      <alignment horizontal="center" vertical="center" wrapText="1"/>
    </xf>
    <xf numFmtId="0" fontId="92" fillId="0" borderId="18" xfId="0" applyFont="1" applyBorder="1" applyAlignment="1">
      <alignment horizontal="center" vertical="center" wrapText="1"/>
    </xf>
    <xf numFmtId="0" fontId="92" fillId="0" borderId="10" xfId="0" applyFont="1" applyBorder="1" applyAlignment="1">
      <alignment horizontal="center" vertical="center" wrapText="1"/>
    </xf>
    <xf numFmtId="0" fontId="91" fillId="0" borderId="10" xfId="0" applyFont="1" applyBorder="1" applyAlignment="1">
      <alignment horizontal="center" vertical="top" wrapText="1"/>
    </xf>
    <xf numFmtId="0" fontId="91" fillId="0" borderId="14" xfId="0" applyFont="1" applyBorder="1" applyAlignment="1">
      <alignment horizontal="center" vertical="top" wrapText="1"/>
    </xf>
    <xf numFmtId="0" fontId="91" fillId="0" borderId="15" xfId="0" applyFont="1" applyBorder="1" applyAlignment="1">
      <alignment horizontal="center" vertical="top" wrapText="1"/>
    </xf>
    <xf numFmtId="0" fontId="47" fillId="0" borderId="13" xfId="0" applyFont="1" applyBorder="1" applyAlignment="1">
      <alignment vertical="top" wrapText="1"/>
    </xf>
    <xf numFmtId="0" fontId="47" fillId="0" borderId="13" xfId="0" applyFont="1" applyBorder="1" applyAlignment="1">
      <alignment horizontal="center" vertical="top" wrapText="1"/>
    </xf>
    <xf numFmtId="1" fontId="47" fillId="0" borderId="13" xfId="0" applyNumberFormat="1" applyFont="1" applyBorder="1" applyAlignment="1">
      <alignment horizontal="center" vertical="center" wrapText="1"/>
    </xf>
    <xf numFmtId="0" fontId="47" fillId="0" borderId="10" xfId="0" applyFont="1" applyBorder="1" applyAlignment="1">
      <alignment vertical="top" wrapText="1"/>
    </xf>
    <xf numFmtId="0" fontId="47" fillId="0" borderId="10" xfId="0" applyFont="1" applyBorder="1" applyAlignment="1">
      <alignment horizontal="center" vertical="top" wrapText="1"/>
    </xf>
    <xf numFmtId="0" fontId="47" fillId="0" borderId="10" xfId="0" applyFont="1" applyBorder="1" applyAlignment="1">
      <alignment horizontal="center" vertical="center" wrapText="1"/>
    </xf>
    <xf numFmtId="165" fontId="47" fillId="0" borderId="10" xfId="0" applyNumberFormat="1" applyFont="1" applyBorder="1" applyAlignment="1">
      <alignment horizontal="center" vertical="center" wrapText="1"/>
    </xf>
    <xf numFmtId="0" fontId="94" fillId="0" borderId="0" xfId="0" applyFont="1" applyBorder="1" applyAlignment="1">
      <alignment horizontal="center" textRotation="255"/>
    </xf>
  </cellXfs>
  <cellStyles count="43">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Плохой" xfId="36" builtinId="27" customBuiltin="1"/>
    <cellStyle name="Пояснение" xfId="37" builtinId="53" customBuiltin="1"/>
    <cellStyle name="Примечание" xfId="38" builtinId="10" customBuiltin="1"/>
    <cellStyle name="Связанная ячейка" xfId="39" builtinId="24" customBuiltin="1"/>
    <cellStyle name="Текст предупреждения" xfId="40" builtinId="11" customBuiltin="1"/>
    <cellStyle name="Финансовый" xfId="42" builtinId="3"/>
    <cellStyle name="Хороший"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9</xdr:col>
      <xdr:colOff>133686</xdr:colOff>
      <xdr:row>50</xdr:row>
      <xdr:rowOff>1142035</xdr:rowOff>
    </xdr:from>
    <xdr:to>
      <xdr:col>10</xdr:col>
      <xdr:colOff>277478</xdr:colOff>
      <xdr:row>51</xdr:row>
      <xdr:rowOff>388458</xdr:rowOff>
    </xdr:to>
    <xdr:sp macro="" textlink="">
      <xdr:nvSpPr>
        <xdr:cNvPr id="2" name="Стрелка вправо 1"/>
        <xdr:cNvSpPr/>
      </xdr:nvSpPr>
      <xdr:spPr>
        <a:xfrm rot="10593306">
          <a:off x="12125661" y="72341410"/>
          <a:ext cx="753392" cy="494198"/>
        </a:xfrm>
        <a:prstGeom prst="rightArrow">
          <a:avLst>
            <a:gd name="adj1" fmla="val 11059"/>
            <a:gd name="adj2" fmla="val 61543"/>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solidFill>
              <a:srgbClr val="FF0000"/>
            </a:solidFill>
          </a:endParaRPr>
        </a:p>
      </xdr:txBody>
    </xdr:sp>
    <xdr:clientData/>
  </xdr:twoCellAnchor>
  <xdr:twoCellAnchor>
    <xdr:from>
      <xdr:col>11</xdr:col>
      <xdr:colOff>133349</xdr:colOff>
      <xdr:row>124</xdr:row>
      <xdr:rowOff>352425</xdr:rowOff>
    </xdr:from>
    <xdr:to>
      <xdr:col>12</xdr:col>
      <xdr:colOff>209550</xdr:colOff>
      <xdr:row>125</xdr:row>
      <xdr:rowOff>342900</xdr:rowOff>
    </xdr:to>
    <xdr:sp macro="" textlink="">
      <xdr:nvSpPr>
        <xdr:cNvPr id="3" name="5-конечная звезда 2"/>
        <xdr:cNvSpPr/>
      </xdr:nvSpPr>
      <xdr:spPr>
        <a:xfrm>
          <a:off x="13344524" y="166535100"/>
          <a:ext cx="685801" cy="647700"/>
        </a:xfrm>
        <a:prstGeom prst="star5">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ru-RU" sz="1100"/>
        </a:p>
      </xdr:txBody>
    </xdr:sp>
    <xdr:clientData/>
  </xdr:twoCellAnchor>
  <xdr:twoCellAnchor>
    <xdr:from>
      <xdr:col>10</xdr:col>
      <xdr:colOff>0</xdr:colOff>
      <xdr:row>106</xdr:row>
      <xdr:rowOff>333374</xdr:rowOff>
    </xdr:from>
    <xdr:to>
      <xdr:col>11</xdr:col>
      <xdr:colOff>76200</xdr:colOff>
      <xdr:row>106</xdr:row>
      <xdr:rowOff>914399</xdr:rowOff>
    </xdr:to>
    <xdr:sp macro="" textlink="">
      <xdr:nvSpPr>
        <xdr:cNvPr id="4" name="5-конечная звезда 3"/>
        <xdr:cNvSpPr/>
      </xdr:nvSpPr>
      <xdr:spPr>
        <a:xfrm>
          <a:off x="12601575" y="145437224"/>
          <a:ext cx="685800" cy="581025"/>
        </a:xfrm>
        <a:prstGeom prst="star5">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ru-R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Documents/&#1050;&#1086;&#1074;&#1083;&#1103;&#1075;&#1080;&#1085;&#1072;_&#1045;&#1042;/&#1058;&#1077;&#1088;&#1088;&#1080;&#1090;&#1086;&#1088;&#1080;&#1080;/&#1055;&#1072;&#1089;&#1087;&#1086;&#1088;&#1090;/&#1040;&#1082;&#1090;&#1091;&#1072;&#1083;&#1080;&#1079;&#1072;&#1094;&#1080;&#1103;_2017/&#1062;&#1099;&#1075;&#1072;&#1085;&#1082;&#1086;&#1074;&#1086;&#1081;_&#1092;&#1086;&#1088;&#1084;&#1072;%20&#1055;&#1072;&#1089;&#1087;&#1086;&#1088;&#1090;&#1072;_&#1057;&#1054;&#1053;&#1050;&#10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26"/>
      <sheetName val="Титульный лист"/>
      <sheetName val="Содержание"/>
      <sheetName val="Общие сведения"/>
      <sheetName val="форма 1"/>
      <sheetName val="форма 2"/>
      <sheetName val="форма 3"/>
      <sheetName val="форма 4"/>
      <sheetName val="форма 4-а"/>
      <sheetName val="форма 4-б"/>
      <sheetName val="форма 5"/>
      <sheetName val="форма 6"/>
      <sheetName val="форма 6-а"/>
      <sheetName val="форма 6-б"/>
      <sheetName val="форма 6-в"/>
      <sheetName val="форма 7"/>
      <sheetName val="форма 8"/>
      <sheetName val="форма 9"/>
      <sheetName val="форма 10"/>
      <sheetName val="форма 11"/>
      <sheetName val="форма 12"/>
      <sheetName val="форма 13"/>
      <sheetName val="форма 14"/>
      <sheetName val="форма 15"/>
      <sheetName val="форма 16"/>
      <sheetName val="форма 17"/>
      <sheetName val="форма 18"/>
      <sheetName val="форма 19"/>
      <sheetName val="форма 20"/>
      <sheetName val="форма 21"/>
      <sheetName val="форма 22"/>
      <sheetName val="форма 23"/>
      <sheetName val="форма 24"/>
      <sheetName val="форма 25"/>
      <sheetName val="Лист1"/>
      <sheetName val="Лист2"/>
      <sheetName val="Лист3"/>
      <sheetName val="Лист4"/>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2:N24"/>
  <sheetViews>
    <sheetView view="pageBreakPreview" zoomScaleNormal="100" workbookViewId="0">
      <selection activeCell="S11" sqref="S11"/>
    </sheetView>
  </sheetViews>
  <sheetFormatPr defaultRowHeight="13.2" x14ac:dyDescent="0.25"/>
  <sheetData>
    <row r="2" spans="1:14" ht="13.2" customHeight="1" x14ac:dyDescent="0.25">
      <c r="A2" s="342" t="s">
        <v>935</v>
      </c>
      <c r="B2" s="342"/>
      <c r="C2" s="342"/>
      <c r="D2" s="342"/>
      <c r="E2" s="342"/>
      <c r="F2" s="342"/>
      <c r="G2" s="342"/>
      <c r="H2" s="342"/>
      <c r="I2" s="342"/>
      <c r="J2" s="342"/>
      <c r="K2" s="342"/>
      <c r="L2" s="342"/>
      <c r="M2" s="342"/>
      <c r="N2" s="342"/>
    </row>
    <row r="3" spans="1:14" x14ac:dyDescent="0.25">
      <c r="A3" s="342"/>
      <c r="B3" s="342"/>
      <c r="C3" s="342"/>
      <c r="D3" s="342"/>
      <c r="E3" s="342"/>
      <c r="F3" s="342"/>
      <c r="G3" s="342"/>
      <c r="H3" s="342"/>
      <c r="I3" s="342"/>
      <c r="J3" s="342"/>
      <c r="K3" s="342"/>
      <c r="L3" s="342"/>
      <c r="M3" s="342"/>
      <c r="N3" s="342"/>
    </row>
    <row r="4" spans="1:14" x14ac:dyDescent="0.25">
      <c r="A4" s="342"/>
      <c r="B4" s="342"/>
      <c r="C4" s="342"/>
      <c r="D4" s="342"/>
      <c r="E4" s="342"/>
      <c r="F4" s="342"/>
      <c r="G4" s="342"/>
      <c r="H4" s="342"/>
      <c r="I4" s="342"/>
      <c r="J4" s="342"/>
      <c r="K4" s="342"/>
      <c r="L4" s="342"/>
      <c r="M4" s="342"/>
      <c r="N4" s="342"/>
    </row>
    <row r="5" spans="1:14" x14ac:dyDescent="0.25">
      <c r="A5" s="342"/>
      <c r="B5" s="342"/>
      <c r="C5" s="342"/>
      <c r="D5" s="342"/>
      <c r="E5" s="342"/>
      <c r="F5" s="342"/>
      <c r="G5" s="342"/>
      <c r="H5" s="342"/>
      <c r="I5" s="342"/>
      <c r="J5" s="342"/>
      <c r="K5" s="342"/>
      <c r="L5" s="342"/>
      <c r="M5" s="342"/>
      <c r="N5" s="342"/>
    </row>
    <row r="6" spans="1:14" x14ac:dyDescent="0.25">
      <c r="A6" s="342"/>
      <c r="B6" s="342"/>
      <c r="C6" s="342"/>
      <c r="D6" s="342"/>
      <c r="E6" s="342"/>
      <c r="F6" s="342"/>
      <c r="G6" s="342"/>
      <c r="H6" s="342"/>
      <c r="I6" s="342"/>
      <c r="J6" s="342"/>
      <c r="K6" s="342"/>
      <c r="L6" s="342"/>
      <c r="M6" s="342"/>
      <c r="N6" s="342"/>
    </row>
    <row r="7" spans="1:14" x14ac:dyDescent="0.25">
      <c r="A7" s="342"/>
      <c r="B7" s="342"/>
      <c r="C7" s="342"/>
      <c r="D7" s="342"/>
      <c r="E7" s="342"/>
      <c r="F7" s="342"/>
      <c r="G7" s="342"/>
      <c r="H7" s="342"/>
      <c r="I7" s="342"/>
      <c r="J7" s="342"/>
      <c r="K7" s="342"/>
      <c r="L7" s="342"/>
      <c r="M7" s="342"/>
      <c r="N7" s="342"/>
    </row>
    <row r="8" spans="1:14" x14ac:dyDescent="0.25">
      <c r="A8" s="342"/>
      <c r="B8" s="342"/>
      <c r="C8" s="342"/>
      <c r="D8" s="342"/>
      <c r="E8" s="342"/>
      <c r="F8" s="342"/>
      <c r="G8" s="342"/>
      <c r="H8" s="342"/>
      <c r="I8" s="342"/>
      <c r="J8" s="342"/>
      <c r="K8" s="342"/>
      <c r="L8" s="342"/>
      <c r="M8" s="342"/>
      <c r="N8" s="342"/>
    </row>
    <row r="9" spans="1:14" x14ac:dyDescent="0.25">
      <c r="A9" s="342"/>
      <c r="B9" s="342"/>
      <c r="C9" s="342"/>
      <c r="D9" s="342"/>
      <c r="E9" s="342"/>
      <c r="F9" s="342"/>
      <c r="G9" s="342"/>
      <c r="H9" s="342"/>
      <c r="I9" s="342"/>
      <c r="J9" s="342"/>
      <c r="K9" s="342"/>
      <c r="L9" s="342"/>
      <c r="M9" s="342"/>
      <c r="N9" s="342"/>
    </row>
    <row r="10" spans="1:14" x14ac:dyDescent="0.25">
      <c r="A10" s="342"/>
      <c r="B10" s="342"/>
      <c r="C10" s="342"/>
      <c r="D10" s="342"/>
      <c r="E10" s="342"/>
      <c r="F10" s="342"/>
      <c r="G10" s="342"/>
      <c r="H10" s="342"/>
      <c r="I10" s="342"/>
      <c r="J10" s="342"/>
      <c r="K10" s="342"/>
      <c r="L10" s="342"/>
      <c r="M10" s="342"/>
      <c r="N10" s="342"/>
    </row>
    <row r="11" spans="1:14" x14ac:dyDescent="0.25">
      <c r="A11" s="342"/>
      <c r="B11" s="342"/>
      <c r="C11" s="342"/>
      <c r="D11" s="342"/>
      <c r="E11" s="342"/>
      <c r="F11" s="342"/>
      <c r="G11" s="342"/>
      <c r="H11" s="342"/>
      <c r="I11" s="342"/>
      <c r="J11" s="342"/>
      <c r="K11" s="342"/>
      <c r="L11" s="342"/>
      <c r="M11" s="342"/>
      <c r="N11" s="342"/>
    </row>
    <row r="12" spans="1:14" x14ac:dyDescent="0.25">
      <c r="A12" s="342"/>
      <c r="B12" s="342"/>
      <c r="C12" s="342"/>
      <c r="D12" s="342"/>
      <c r="E12" s="342"/>
      <c r="F12" s="342"/>
      <c r="G12" s="342"/>
      <c r="H12" s="342"/>
      <c r="I12" s="342"/>
      <c r="J12" s="342"/>
      <c r="K12" s="342"/>
      <c r="L12" s="342"/>
      <c r="M12" s="342"/>
      <c r="N12" s="342"/>
    </row>
    <row r="13" spans="1:14" x14ac:dyDescent="0.25">
      <c r="A13" s="342"/>
      <c r="B13" s="342"/>
      <c r="C13" s="342"/>
      <c r="D13" s="342"/>
      <c r="E13" s="342"/>
      <c r="F13" s="342"/>
      <c r="G13" s="342"/>
      <c r="H13" s="342"/>
      <c r="I13" s="342"/>
      <c r="J13" s="342"/>
      <c r="K13" s="342"/>
      <c r="L13" s="342"/>
      <c r="M13" s="342"/>
      <c r="N13" s="342"/>
    </row>
    <row r="14" spans="1:14" x14ac:dyDescent="0.25">
      <c r="A14" s="342"/>
      <c r="B14" s="342"/>
      <c r="C14" s="342"/>
      <c r="D14" s="342"/>
      <c r="E14" s="342"/>
      <c r="F14" s="342"/>
      <c r="G14" s="342"/>
      <c r="H14" s="342"/>
      <c r="I14" s="342"/>
      <c r="J14" s="342"/>
      <c r="K14" s="342"/>
      <c r="L14" s="342"/>
      <c r="M14" s="342"/>
      <c r="N14" s="342"/>
    </row>
    <row r="15" spans="1:14" x14ac:dyDescent="0.25">
      <c r="A15" s="342"/>
      <c r="B15" s="342"/>
      <c r="C15" s="342"/>
      <c r="D15" s="342"/>
      <c r="E15" s="342"/>
      <c r="F15" s="342"/>
      <c r="G15" s="342"/>
      <c r="H15" s="342"/>
      <c r="I15" s="342"/>
      <c r="J15" s="342"/>
      <c r="K15" s="342"/>
      <c r="L15" s="342"/>
      <c r="M15" s="342"/>
      <c r="N15" s="342"/>
    </row>
    <row r="16" spans="1:14" x14ac:dyDescent="0.25">
      <c r="A16" s="342"/>
      <c r="B16" s="342"/>
      <c r="C16" s="342"/>
      <c r="D16" s="342"/>
      <c r="E16" s="342"/>
      <c r="F16" s="342"/>
      <c r="G16" s="342"/>
      <c r="H16" s="342"/>
      <c r="I16" s="342"/>
      <c r="J16" s="342"/>
      <c r="K16" s="342"/>
      <c r="L16" s="342"/>
      <c r="M16" s="342"/>
      <c r="N16" s="342"/>
    </row>
    <row r="17" spans="1:14" x14ac:dyDescent="0.25">
      <c r="A17" s="342"/>
      <c r="B17" s="342"/>
      <c r="C17" s="342"/>
      <c r="D17" s="342"/>
      <c r="E17" s="342"/>
      <c r="F17" s="342"/>
      <c r="G17" s="342"/>
      <c r="H17" s="342"/>
      <c r="I17" s="342"/>
      <c r="J17" s="342"/>
      <c r="K17" s="342"/>
      <c r="L17" s="342"/>
      <c r="M17" s="342"/>
      <c r="N17" s="342"/>
    </row>
    <row r="18" spans="1:14" x14ac:dyDescent="0.25">
      <c r="A18" s="342"/>
      <c r="B18" s="342"/>
      <c r="C18" s="342"/>
      <c r="D18" s="342"/>
      <c r="E18" s="342"/>
      <c r="F18" s="342"/>
      <c r="G18" s="342"/>
      <c r="H18" s="342"/>
      <c r="I18" s="342"/>
      <c r="J18" s="342"/>
      <c r="K18" s="342"/>
      <c r="L18" s="342"/>
      <c r="M18" s="342"/>
      <c r="N18" s="342"/>
    </row>
    <row r="19" spans="1:14" x14ac:dyDescent="0.25">
      <c r="A19" s="342"/>
      <c r="B19" s="342"/>
      <c r="C19" s="342"/>
      <c r="D19" s="342"/>
      <c r="E19" s="342"/>
      <c r="F19" s="342"/>
      <c r="G19" s="342"/>
      <c r="H19" s="342"/>
      <c r="I19" s="342"/>
      <c r="J19" s="342"/>
      <c r="K19" s="342"/>
      <c r="L19" s="342"/>
      <c r="M19" s="342"/>
      <c r="N19" s="342"/>
    </row>
    <row r="20" spans="1:14" x14ac:dyDescent="0.25">
      <c r="A20" s="342"/>
      <c r="B20" s="342"/>
      <c r="C20" s="342"/>
      <c r="D20" s="342"/>
      <c r="E20" s="342"/>
      <c r="F20" s="342"/>
      <c r="G20" s="342"/>
      <c r="H20" s="342"/>
      <c r="I20" s="342"/>
      <c r="J20" s="342"/>
      <c r="K20" s="342"/>
      <c r="L20" s="342"/>
      <c r="M20" s="342"/>
      <c r="N20" s="342"/>
    </row>
    <row r="21" spans="1:14" x14ac:dyDescent="0.25">
      <c r="A21" s="342"/>
      <c r="B21" s="342"/>
      <c r="C21" s="342"/>
      <c r="D21" s="342"/>
      <c r="E21" s="342"/>
      <c r="F21" s="342"/>
      <c r="G21" s="342"/>
      <c r="H21" s="342"/>
      <c r="I21" s="342"/>
      <c r="J21" s="342"/>
      <c r="K21" s="342"/>
      <c r="L21" s="342"/>
      <c r="M21" s="342"/>
      <c r="N21" s="342"/>
    </row>
    <row r="22" spans="1:14" x14ac:dyDescent="0.25">
      <c r="A22" s="342"/>
      <c r="B22" s="342"/>
      <c r="C22" s="342"/>
      <c r="D22" s="342"/>
      <c r="E22" s="342"/>
      <c r="F22" s="342"/>
      <c r="G22" s="342"/>
      <c r="H22" s="342"/>
      <c r="I22" s="342"/>
      <c r="J22" s="342"/>
      <c r="K22" s="342"/>
      <c r="L22" s="342"/>
      <c r="M22" s="342"/>
      <c r="N22" s="342"/>
    </row>
    <row r="23" spans="1:14" x14ac:dyDescent="0.25">
      <c r="A23" s="342"/>
      <c r="B23" s="342"/>
      <c r="C23" s="342"/>
      <c r="D23" s="342"/>
      <c r="E23" s="342"/>
      <c r="F23" s="342"/>
      <c r="G23" s="342"/>
      <c r="H23" s="342"/>
      <c r="I23" s="342"/>
      <c r="J23" s="342"/>
      <c r="K23" s="342"/>
      <c r="L23" s="342"/>
      <c r="M23" s="342"/>
      <c r="N23" s="342"/>
    </row>
    <row r="24" spans="1:14" x14ac:dyDescent="0.25">
      <c r="A24" s="342"/>
      <c r="B24" s="342"/>
      <c r="C24" s="342"/>
      <c r="D24" s="342"/>
      <c r="E24" s="342"/>
      <c r="F24" s="342"/>
      <c r="G24" s="342"/>
      <c r="H24" s="342"/>
      <c r="I24" s="342"/>
      <c r="J24" s="342"/>
      <c r="K24" s="342"/>
      <c r="L24" s="342"/>
      <c r="M24" s="342"/>
      <c r="N24" s="342"/>
    </row>
  </sheetData>
  <mergeCells count="1">
    <mergeCell ref="A2:N24"/>
  </mergeCells>
  <phoneticPr fontId="9" type="noConversion"/>
  <printOptions horizontalCentered="1" verticalCentered="1"/>
  <pageMargins left="0.78740157480314965" right="0.78740157480314965" top="0.98425196850393704" bottom="0.98425196850393704" header="0.51181102362204722" footer="0.51181102362204722"/>
  <pageSetup paperSize="9" scale="7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4"/>
  <sheetViews>
    <sheetView view="pageBreakPreview" zoomScale="80" zoomScaleNormal="70" zoomScaleSheetLayoutView="80" workbookViewId="0">
      <pane ySplit="5" topLeftCell="A108" activePane="bottomLeft" state="frozen"/>
      <selection sqref="A1:G1"/>
      <selection pane="bottomLeft" activeCell="H110" sqref="H110"/>
    </sheetView>
  </sheetViews>
  <sheetFormatPr defaultColWidth="7.88671875" defaultRowHeight="21" x14ac:dyDescent="0.4"/>
  <cols>
    <col min="1" max="1" width="58.6640625" style="291" customWidth="1"/>
    <col min="2" max="2" width="13.33203125" style="291" customWidth="1"/>
    <col min="3" max="3" width="17.6640625" style="291" customWidth="1"/>
    <col min="4" max="4" width="17.33203125" style="291" customWidth="1"/>
    <col min="5" max="5" width="25.44140625" style="291" customWidth="1"/>
    <col min="6" max="251" width="8.88671875" style="291" customWidth="1"/>
    <col min="252" max="252" width="52.44140625" style="291" customWidth="1"/>
    <col min="253" max="253" width="13.33203125" style="291" customWidth="1"/>
    <col min="254" max="255" width="8.109375" style="291" customWidth="1"/>
    <col min="256" max="256" width="8.33203125" style="291" customWidth="1"/>
    <col min="257" max="257" width="7.88671875" style="291"/>
    <col min="258" max="258" width="47.5546875" style="291" customWidth="1"/>
    <col min="259" max="259" width="13.33203125" style="291" customWidth="1"/>
    <col min="260" max="260" width="13" style="291" customWidth="1"/>
    <col min="261" max="261" width="15.44140625" style="291" customWidth="1"/>
    <col min="262" max="507" width="8.88671875" style="291" customWidth="1"/>
    <col min="508" max="508" width="52.44140625" style="291" customWidth="1"/>
    <col min="509" max="509" width="13.33203125" style="291" customWidth="1"/>
    <col min="510" max="511" width="8.109375" style="291" customWidth="1"/>
    <col min="512" max="512" width="8.33203125" style="291" customWidth="1"/>
    <col min="513" max="513" width="7.88671875" style="291"/>
    <col min="514" max="514" width="47.5546875" style="291" customWidth="1"/>
    <col min="515" max="515" width="13.33203125" style="291" customWidth="1"/>
    <col min="516" max="516" width="13" style="291" customWidth="1"/>
    <col min="517" max="517" width="15.44140625" style="291" customWidth="1"/>
    <col min="518" max="763" width="8.88671875" style="291" customWidth="1"/>
    <col min="764" max="764" width="52.44140625" style="291" customWidth="1"/>
    <col min="765" max="765" width="13.33203125" style="291" customWidth="1"/>
    <col min="766" max="767" width="8.109375" style="291" customWidth="1"/>
    <col min="768" max="768" width="8.33203125" style="291" customWidth="1"/>
    <col min="769" max="769" width="7.88671875" style="291"/>
    <col min="770" max="770" width="47.5546875" style="291" customWidth="1"/>
    <col min="771" max="771" width="13.33203125" style="291" customWidth="1"/>
    <col min="772" max="772" width="13" style="291" customWidth="1"/>
    <col min="773" max="773" width="15.44140625" style="291" customWidth="1"/>
    <col min="774" max="1019" width="8.88671875" style="291" customWidth="1"/>
    <col min="1020" max="1020" width="52.44140625" style="291" customWidth="1"/>
    <col min="1021" max="1021" width="13.33203125" style="291" customWidth="1"/>
    <col min="1022" max="1023" width="8.109375" style="291" customWidth="1"/>
    <col min="1024" max="1024" width="8.33203125" style="291" customWidth="1"/>
    <col min="1025" max="1025" width="7.88671875" style="291"/>
    <col min="1026" max="1026" width="47.5546875" style="291" customWidth="1"/>
    <col min="1027" max="1027" width="13.33203125" style="291" customWidth="1"/>
    <col min="1028" max="1028" width="13" style="291" customWidth="1"/>
    <col min="1029" max="1029" width="15.44140625" style="291" customWidth="1"/>
    <col min="1030" max="1275" width="8.88671875" style="291" customWidth="1"/>
    <col min="1276" max="1276" width="52.44140625" style="291" customWidth="1"/>
    <col min="1277" max="1277" width="13.33203125" style="291" customWidth="1"/>
    <col min="1278" max="1279" width="8.109375" style="291" customWidth="1"/>
    <col min="1280" max="1280" width="8.33203125" style="291" customWidth="1"/>
    <col min="1281" max="1281" width="7.88671875" style="291"/>
    <col min="1282" max="1282" width="47.5546875" style="291" customWidth="1"/>
    <col min="1283" max="1283" width="13.33203125" style="291" customWidth="1"/>
    <col min="1284" max="1284" width="13" style="291" customWidth="1"/>
    <col min="1285" max="1285" width="15.44140625" style="291" customWidth="1"/>
    <col min="1286" max="1531" width="8.88671875" style="291" customWidth="1"/>
    <col min="1532" max="1532" width="52.44140625" style="291" customWidth="1"/>
    <col min="1533" max="1533" width="13.33203125" style="291" customWidth="1"/>
    <col min="1534" max="1535" width="8.109375" style="291" customWidth="1"/>
    <col min="1536" max="1536" width="8.33203125" style="291" customWidth="1"/>
    <col min="1537" max="1537" width="7.88671875" style="291"/>
    <col min="1538" max="1538" width="47.5546875" style="291" customWidth="1"/>
    <col min="1539" max="1539" width="13.33203125" style="291" customWidth="1"/>
    <col min="1540" max="1540" width="13" style="291" customWidth="1"/>
    <col min="1541" max="1541" width="15.44140625" style="291" customWidth="1"/>
    <col min="1542" max="1787" width="8.88671875" style="291" customWidth="1"/>
    <col min="1788" max="1788" width="52.44140625" style="291" customWidth="1"/>
    <col min="1789" max="1789" width="13.33203125" style="291" customWidth="1"/>
    <col min="1790" max="1791" width="8.109375" style="291" customWidth="1"/>
    <col min="1792" max="1792" width="8.33203125" style="291" customWidth="1"/>
    <col min="1793" max="1793" width="7.88671875" style="291"/>
    <col min="1794" max="1794" width="47.5546875" style="291" customWidth="1"/>
    <col min="1795" max="1795" width="13.33203125" style="291" customWidth="1"/>
    <col min="1796" max="1796" width="13" style="291" customWidth="1"/>
    <col min="1797" max="1797" width="15.44140625" style="291" customWidth="1"/>
    <col min="1798" max="2043" width="8.88671875" style="291" customWidth="1"/>
    <col min="2044" max="2044" width="52.44140625" style="291" customWidth="1"/>
    <col min="2045" max="2045" width="13.33203125" style="291" customWidth="1"/>
    <col min="2046" max="2047" width="8.109375" style="291" customWidth="1"/>
    <col min="2048" max="2048" width="8.33203125" style="291" customWidth="1"/>
    <col min="2049" max="2049" width="7.88671875" style="291"/>
    <col min="2050" max="2050" width="47.5546875" style="291" customWidth="1"/>
    <col min="2051" max="2051" width="13.33203125" style="291" customWidth="1"/>
    <col min="2052" max="2052" width="13" style="291" customWidth="1"/>
    <col min="2053" max="2053" width="15.44140625" style="291" customWidth="1"/>
    <col min="2054" max="2299" width="8.88671875" style="291" customWidth="1"/>
    <col min="2300" max="2300" width="52.44140625" style="291" customWidth="1"/>
    <col min="2301" max="2301" width="13.33203125" style="291" customWidth="1"/>
    <col min="2302" max="2303" width="8.109375" style="291" customWidth="1"/>
    <col min="2304" max="2304" width="8.33203125" style="291" customWidth="1"/>
    <col min="2305" max="2305" width="7.88671875" style="291"/>
    <col min="2306" max="2306" width="47.5546875" style="291" customWidth="1"/>
    <col min="2307" max="2307" width="13.33203125" style="291" customWidth="1"/>
    <col min="2308" max="2308" width="13" style="291" customWidth="1"/>
    <col min="2309" max="2309" width="15.44140625" style="291" customWidth="1"/>
    <col min="2310" max="2555" width="8.88671875" style="291" customWidth="1"/>
    <col min="2556" max="2556" width="52.44140625" style="291" customWidth="1"/>
    <col min="2557" max="2557" width="13.33203125" style="291" customWidth="1"/>
    <col min="2558" max="2559" width="8.109375" style="291" customWidth="1"/>
    <col min="2560" max="2560" width="8.33203125" style="291" customWidth="1"/>
    <col min="2561" max="2561" width="7.88671875" style="291"/>
    <col min="2562" max="2562" width="47.5546875" style="291" customWidth="1"/>
    <col min="2563" max="2563" width="13.33203125" style="291" customWidth="1"/>
    <col min="2564" max="2564" width="13" style="291" customWidth="1"/>
    <col min="2565" max="2565" width="15.44140625" style="291" customWidth="1"/>
    <col min="2566" max="2811" width="8.88671875" style="291" customWidth="1"/>
    <col min="2812" max="2812" width="52.44140625" style="291" customWidth="1"/>
    <col min="2813" max="2813" width="13.33203125" style="291" customWidth="1"/>
    <col min="2814" max="2815" width="8.109375" style="291" customWidth="1"/>
    <col min="2816" max="2816" width="8.33203125" style="291" customWidth="1"/>
    <col min="2817" max="2817" width="7.88671875" style="291"/>
    <col min="2818" max="2818" width="47.5546875" style="291" customWidth="1"/>
    <col min="2819" max="2819" width="13.33203125" style="291" customWidth="1"/>
    <col min="2820" max="2820" width="13" style="291" customWidth="1"/>
    <col min="2821" max="2821" width="15.44140625" style="291" customWidth="1"/>
    <col min="2822" max="3067" width="8.88671875" style="291" customWidth="1"/>
    <col min="3068" max="3068" width="52.44140625" style="291" customWidth="1"/>
    <col min="3069" max="3069" width="13.33203125" style="291" customWidth="1"/>
    <col min="3070" max="3071" width="8.109375" style="291" customWidth="1"/>
    <col min="3072" max="3072" width="8.33203125" style="291" customWidth="1"/>
    <col min="3073" max="3073" width="7.88671875" style="291"/>
    <col min="3074" max="3074" width="47.5546875" style="291" customWidth="1"/>
    <col min="3075" max="3075" width="13.33203125" style="291" customWidth="1"/>
    <col min="3076" max="3076" width="13" style="291" customWidth="1"/>
    <col min="3077" max="3077" width="15.44140625" style="291" customWidth="1"/>
    <col min="3078" max="3323" width="8.88671875" style="291" customWidth="1"/>
    <col min="3324" max="3324" width="52.44140625" style="291" customWidth="1"/>
    <col min="3325" max="3325" width="13.33203125" style="291" customWidth="1"/>
    <col min="3326" max="3327" width="8.109375" style="291" customWidth="1"/>
    <col min="3328" max="3328" width="8.33203125" style="291" customWidth="1"/>
    <col min="3329" max="3329" width="7.88671875" style="291"/>
    <col min="3330" max="3330" width="47.5546875" style="291" customWidth="1"/>
    <col min="3331" max="3331" width="13.33203125" style="291" customWidth="1"/>
    <col min="3332" max="3332" width="13" style="291" customWidth="1"/>
    <col min="3333" max="3333" width="15.44140625" style="291" customWidth="1"/>
    <col min="3334" max="3579" width="8.88671875" style="291" customWidth="1"/>
    <col min="3580" max="3580" width="52.44140625" style="291" customWidth="1"/>
    <col min="3581" max="3581" width="13.33203125" style="291" customWidth="1"/>
    <col min="3582" max="3583" width="8.109375" style="291" customWidth="1"/>
    <col min="3584" max="3584" width="8.33203125" style="291" customWidth="1"/>
    <col min="3585" max="3585" width="7.88671875" style="291"/>
    <col min="3586" max="3586" width="47.5546875" style="291" customWidth="1"/>
    <col min="3587" max="3587" width="13.33203125" style="291" customWidth="1"/>
    <col min="3588" max="3588" width="13" style="291" customWidth="1"/>
    <col min="3589" max="3589" width="15.44140625" style="291" customWidth="1"/>
    <col min="3590" max="3835" width="8.88671875" style="291" customWidth="1"/>
    <col min="3836" max="3836" width="52.44140625" style="291" customWidth="1"/>
    <col min="3837" max="3837" width="13.33203125" style="291" customWidth="1"/>
    <col min="3838" max="3839" width="8.109375" style="291" customWidth="1"/>
    <col min="3840" max="3840" width="8.33203125" style="291" customWidth="1"/>
    <col min="3841" max="3841" width="7.88671875" style="291"/>
    <col min="3842" max="3842" width="47.5546875" style="291" customWidth="1"/>
    <col min="3843" max="3843" width="13.33203125" style="291" customWidth="1"/>
    <col min="3844" max="3844" width="13" style="291" customWidth="1"/>
    <col min="3845" max="3845" width="15.44140625" style="291" customWidth="1"/>
    <col min="3846" max="4091" width="8.88671875" style="291" customWidth="1"/>
    <col min="4092" max="4092" width="52.44140625" style="291" customWidth="1"/>
    <col min="4093" max="4093" width="13.33203125" style="291" customWidth="1"/>
    <col min="4094" max="4095" width="8.109375" style="291" customWidth="1"/>
    <col min="4096" max="4096" width="8.33203125" style="291" customWidth="1"/>
    <col min="4097" max="4097" width="7.88671875" style="291"/>
    <col min="4098" max="4098" width="47.5546875" style="291" customWidth="1"/>
    <col min="4099" max="4099" width="13.33203125" style="291" customWidth="1"/>
    <col min="4100" max="4100" width="13" style="291" customWidth="1"/>
    <col min="4101" max="4101" width="15.44140625" style="291" customWidth="1"/>
    <col min="4102" max="4347" width="8.88671875" style="291" customWidth="1"/>
    <col min="4348" max="4348" width="52.44140625" style="291" customWidth="1"/>
    <col min="4349" max="4349" width="13.33203125" style="291" customWidth="1"/>
    <col min="4350" max="4351" width="8.109375" style="291" customWidth="1"/>
    <col min="4352" max="4352" width="8.33203125" style="291" customWidth="1"/>
    <col min="4353" max="4353" width="7.88671875" style="291"/>
    <col min="4354" max="4354" width="47.5546875" style="291" customWidth="1"/>
    <col min="4355" max="4355" width="13.33203125" style="291" customWidth="1"/>
    <col min="4356" max="4356" width="13" style="291" customWidth="1"/>
    <col min="4357" max="4357" width="15.44140625" style="291" customWidth="1"/>
    <col min="4358" max="4603" width="8.88671875" style="291" customWidth="1"/>
    <col min="4604" max="4604" width="52.44140625" style="291" customWidth="1"/>
    <col min="4605" max="4605" width="13.33203125" style="291" customWidth="1"/>
    <col min="4606" max="4607" width="8.109375" style="291" customWidth="1"/>
    <col min="4608" max="4608" width="8.33203125" style="291" customWidth="1"/>
    <col min="4609" max="4609" width="7.88671875" style="291"/>
    <col min="4610" max="4610" width="47.5546875" style="291" customWidth="1"/>
    <col min="4611" max="4611" width="13.33203125" style="291" customWidth="1"/>
    <col min="4612" max="4612" width="13" style="291" customWidth="1"/>
    <col min="4613" max="4613" width="15.44140625" style="291" customWidth="1"/>
    <col min="4614" max="4859" width="8.88671875" style="291" customWidth="1"/>
    <col min="4860" max="4860" width="52.44140625" style="291" customWidth="1"/>
    <col min="4861" max="4861" width="13.33203125" style="291" customWidth="1"/>
    <col min="4862" max="4863" width="8.109375" style="291" customWidth="1"/>
    <col min="4864" max="4864" width="8.33203125" style="291" customWidth="1"/>
    <col min="4865" max="4865" width="7.88671875" style="291"/>
    <col min="4866" max="4866" width="47.5546875" style="291" customWidth="1"/>
    <col min="4867" max="4867" width="13.33203125" style="291" customWidth="1"/>
    <col min="4868" max="4868" width="13" style="291" customWidth="1"/>
    <col min="4869" max="4869" width="15.44140625" style="291" customWidth="1"/>
    <col min="4870" max="5115" width="8.88671875" style="291" customWidth="1"/>
    <col min="5116" max="5116" width="52.44140625" style="291" customWidth="1"/>
    <col min="5117" max="5117" width="13.33203125" style="291" customWidth="1"/>
    <col min="5118" max="5119" width="8.109375" style="291" customWidth="1"/>
    <col min="5120" max="5120" width="8.33203125" style="291" customWidth="1"/>
    <col min="5121" max="5121" width="7.88671875" style="291"/>
    <col min="5122" max="5122" width="47.5546875" style="291" customWidth="1"/>
    <col min="5123" max="5123" width="13.33203125" style="291" customWidth="1"/>
    <col min="5124" max="5124" width="13" style="291" customWidth="1"/>
    <col min="5125" max="5125" width="15.44140625" style="291" customWidth="1"/>
    <col min="5126" max="5371" width="8.88671875" style="291" customWidth="1"/>
    <col min="5372" max="5372" width="52.44140625" style="291" customWidth="1"/>
    <col min="5373" max="5373" width="13.33203125" style="291" customWidth="1"/>
    <col min="5374" max="5375" width="8.109375" style="291" customWidth="1"/>
    <col min="5376" max="5376" width="8.33203125" style="291" customWidth="1"/>
    <col min="5377" max="5377" width="7.88671875" style="291"/>
    <col min="5378" max="5378" width="47.5546875" style="291" customWidth="1"/>
    <col min="5379" max="5379" width="13.33203125" style="291" customWidth="1"/>
    <col min="5380" max="5380" width="13" style="291" customWidth="1"/>
    <col min="5381" max="5381" width="15.44140625" style="291" customWidth="1"/>
    <col min="5382" max="5627" width="8.88671875" style="291" customWidth="1"/>
    <col min="5628" max="5628" width="52.44140625" style="291" customWidth="1"/>
    <col min="5629" max="5629" width="13.33203125" style="291" customWidth="1"/>
    <col min="5630" max="5631" width="8.109375" style="291" customWidth="1"/>
    <col min="5632" max="5632" width="8.33203125" style="291" customWidth="1"/>
    <col min="5633" max="5633" width="7.88671875" style="291"/>
    <col min="5634" max="5634" width="47.5546875" style="291" customWidth="1"/>
    <col min="5635" max="5635" width="13.33203125" style="291" customWidth="1"/>
    <col min="5636" max="5636" width="13" style="291" customWidth="1"/>
    <col min="5637" max="5637" width="15.44140625" style="291" customWidth="1"/>
    <col min="5638" max="5883" width="8.88671875" style="291" customWidth="1"/>
    <col min="5884" max="5884" width="52.44140625" style="291" customWidth="1"/>
    <col min="5885" max="5885" width="13.33203125" style="291" customWidth="1"/>
    <col min="5886" max="5887" width="8.109375" style="291" customWidth="1"/>
    <col min="5888" max="5888" width="8.33203125" style="291" customWidth="1"/>
    <col min="5889" max="5889" width="7.88671875" style="291"/>
    <col min="5890" max="5890" width="47.5546875" style="291" customWidth="1"/>
    <col min="5891" max="5891" width="13.33203125" style="291" customWidth="1"/>
    <col min="5892" max="5892" width="13" style="291" customWidth="1"/>
    <col min="5893" max="5893" width="15.44140625" style="291" customWidth="1"/>
    <col min="5894" max="6139" width="8.88671875" style="291" customWidth="1"/>
    <col min="6140" max="6140" width="52.44140625" style="291" customWidth="1"/>
    <col min="6141" max="6141" width="13.33203125" style="291" customWidth="1"/>
    <col min="6142" max="6143" width="8.109375" style="291" customWidth="1"/>
    <col min="6144" max="6144" width="8.33203125" style="291" customWidth="1"/>
    <col min="6145" max="6145" width="7.88671875" style="291"/>
    <col min="6146" max="6146" width="47.5546875" style="291" customWidth="1"/>
    <col min="6147" max="6147" width="13.33203125" style="291" customWidth="1"/>
    <col min="6148" max="6148" width="13" style="291" customWidth="1"/>
    <col min="6149" max="6149" width="15.44140625" style="291" customWidth="1"/>
    <col min="6150" max="6395" width="8.88671875" style="291" customWidth="1"/>
    <col min="6396" max="6396" width="52.44140625" style="291" customWidth="1"/>
    <col min="6397" max="6397" width="13.33203125" style="291" customWidth="1"/>
    <col min="6398" max="6399" width="8.109375" style="291" customWidth="1"/>
    <col min="6400" max="6400" width="8.33203125" style="291" customWidth="1"/>
    <col min="6401" max="6401" width="7.88671875" style="291"/>
    <col min="6402" max="6402" width="47.5546875" style="291" customWidth="1"/>
    <col min="6403" max="6403" width="13.33203125" style="291" customWidth="1"/>
    <col min="6404" max="6404" width="13" style="291" customWidth="1"/>
    <col min="6405" max="6405" width="15.44140625" style="291" customWidth="1"/>
    <col min="6406" max="6651" width="8.88671875" style="291" customWidth="1"/>
    <col min="6652" max="6652" width="52.44140625" style="291" customWidth="1"/>
    <col min="6653" max="6653" width="13.33203125" style="291" customWidth="1"/>
    <col min="6654" max="6655" width="8.109375" style="291" customWidth="1"/>
    <col min="6656" max="6656" width="8.33203125" style="291" customWidth="1"/>
    <col min="6657" max="6657" width="7.88671875" style="291"/>
    <col min="6658" max="6658" width="47.5546875" style="291" customWidth="1"/>
    <col min="6659" max="6659" width="13.33203125" style="291" customWidth="1"/>
    <col min="6660" max="6660" width="13" style="291" customWidth="1"/>
    <col min="6661" max="6661" width="15.44140625" style="291" customWidth="1"/>
    <col min="6662" max="6907" width="8.88671875" style="291" customWidth="1"/>
    <col min="6908" max="6908" width="52.44140625" style="291" customWidth="1"/>
    <col min="6909" max="6909" width="13.33203125" style="291" customWidth="1"/>
    <col min="6910" max="6911" width="8.109375" style="291" customWidth="1"/>
    <col min="6912" max="6912" width="8.33203125" style="291" customWidth="1"/>
    <col min="6913" max="6913" width="7.88671875" style="291"/>
    <col min="6914" max="6914" width="47.5546875" style="291" customWidth="1"/>
    <col min="6915" max="6915" width="13.33203125" style="291" customWidth="1"/>
    <col min="6916" max="6916" width="13" style="291" customWidth="1"/>
    <col min="6917" max="6917" width="15.44140625" style="291" customWidth="1"/>
    <col min="6918" max="7163" width="8.88671875" style="291" customWidth="1"/>
    <col min="7164" max="7164" width="52.44140625" style="291" customWidth="1"/>
    <col min="7165" max="7165" width="13.33203125" style="291" customWidth="1"/>
    <col min="7166" max="7167" width="8.109375" style="291" customWidth="1"/>
    <col min="7168" max="7168" width="8.33203125" style="291" customWidth="1"/>
    <col min="7169" max="7169" width="7.88671875" style="291"/>
    <col min="7170" max="7170" width="47.5546875" style="291" customWidth="1"/>
    <col min="7171" max="7171" width="13.33203125" style="291" customWidth="1"/>
    <col min="7172" max="7172" width="13" style="291" customWidth="1"/>
    <col min="7173" max="7173" width="15.44140625" style="291" customWidth="1"/>
    <col min="7174" max="7419" width="8.88671875" style="291" customWidth="1"/>
    <col min="7420" max="7420" width="52.44140625" style="291" customWidth="1"/>
    <col min="7421" max="7421" width="13.33203125" style="291" customWidth="1"/>
    <col min="7422" max="7423" width="8.109375" style="291" customWidth="1"/>
    <col min="7424" max="7424" width="8.33203125" style="291" customWidth="1"/>
    <col min="7425" max="7425" width="7.88671875" style="291"/>
    <col min="7426" max="7426" width="47.5546875" style="291" customWidth="1"/>
    <col min="7427" max="7427" width="13.33203125" style="291" customWidth="1"/>
    <col min="7428" max="7428" width="13" style="291" customWidth="1"/>
    <col min="7429" max="7429" width="15.44140625" style="291" customWidth="1"/>
    <col min="7430" max="7675" width="8.88671875" style="291" customWidth="1"/>
    <col min="7676" max="7676" width="52.44140625" style="291" customWidth="1"/>
    <col min="7677" max="7677" width="13.33203125" style="291" customWidth="1"/>
    <col min="7678" max="7679" width="8.109375" style="291" customWidth="1"/>
    <col min="7680" max="7680" width="8.33203125" style="291" customWidth="1"/>
    <col min="7681" max="7681" width="7.88671875" style="291"/>
    <col min="7682" max="7682" width="47.5546875" style="291" customWidth="1"/>
    <col min="7683" max="7683" width="13.33203125" style="291" customWidth="1"/>
    <col min="7684" max="7684" width="13" style="291" customWidth="1"/>
    <col min="7685" max="7685" width="15.44140625" style="291" customWidth="1"/>
    <col min="7686" max="7931" width="8.88671875" style="291" customWidth="1"/>
    <col min="7932" max="7932" width="52.44140625" style="291" customWidth="1"/>
    <col min="7933" max="7933" width="13.33203125" style="291" customWidth="1"/>
    <col min="7934" max="7935" width="8.109375" style="291" customWidth="1"/>
    <col min="7936" max="7936" width="8.33203125" style="291" customWidth="1"/>
    <col min="7937" max="7937" width="7.88671875" style="291"/>
    <col min="7938" max="7938" width="47.5546875" style="291" customWidth="1"/>
    <col min="7939" max="7939" width="13.33203125" style="291" customWidth="1"/>
    <col min="7940" max="7940" width="13" style="291" customWidth="1"/>
    <col min="7941" max="7941" width="15.44140625" style="291" customWidth="1"/>
    <col min="7942" max="8187" width="8.88671875" style="291" customWidth="1"/>
    <col min="8188" max="8188" width="52.44140625" style="291" customWidth="1"/>
    <col min="8189" max="8189" width="13.33203125" style="291" customWidth="1"/>
    <col min="8190" max="8191" width="8.109375" style="291" customWidth="1"/>
    <col min="8192" max="8192" width="8.33203125" style="291" customWidth="1"/>
    <col min="8193" max="8193" width="7.88671875" style="291"/>
    <col min="8194" max="8194" width="47.5546875" style="291" customWidth="1"/>
    <col min="8195" max="8195" width="13.33203125" style="291" customWidth="1"/>
    <col min="8196" max="8196" width="13" style="291" customWidth="1"/>
    <col min="8197" max="8197" width="15.44140625" style="291" customWidth="1"/>
    <col min="8198" max="8443" width="8.88671875" style="291" customWidth="1"/>
    <col min="8444" max="8444" width="52.44140625" style="291" customWidth="1"/>
    <col min="8445" max="8445" width="13.33203125" style="291" customWidth="1"/>
    <col min="8446" max="8447" width="8.109375" style="291" customWidth="1"/>
    <col min="8448" max="8448" width="8.33203125" style="291" customWidth="1"/>
    <col min="8449" max="8449" width="7.88671875" style="291"/>
    <col min="8450" max="8450" width="47.5546875" style="291" customWidth="1"/>
    <col min="8451" max="8451" width="13.33203125" style="291" customWidth="1"/>
    <col min="8452" max="8452" width="13" style="291" customWidth="1"/>
    <col min="8453" max="8453" width="15.44140625" style="291" customWidth="1"/>
    <col min="8454" max="8699" width="8.88671875" style="291" customWidth="1"/>
    <col min="8700" max="8700" width="52.44140625" style="291" customWidth="1"/>
    <col min="8701" max="8701" width="13.33203125" style="291" customWidth="1"/>
    <col min="8702" max="8703" width="8.109375" style="291" customWidth="1"/>
    <col min="8704" max="8704" width="8.33203125" style="291" customWidth="1"/>
    <col min="8705" max="8705" width="7.88671875" style="291"/>
    <col min="8706" max="8706" width="47.5546875" style="291" customWidth="1"/>
    <col min="8707" max="8707" width="13.33203125" style="291" customWidth="1"/>
    <col min="8708" max="8708" width="13" style="291" customWidth="1"/>
    <col min="8709" max="8709" width="15.44140625" style="291" customWidth="1"/>
    <col min="8710" max="8955" width="8.88671875" style="291" customWidth="1"/>
    <col min="8956" max="8956" width="52.44140625" style="291" customWidth="1"/>
    <col min="8957" max="8957" width="13.33203125" style="291" customWidth="1"/>
    <col min="8958" max="8959" width="8.109375" style="291" customWidth="1"/>
    <col min="8960" max="8960" width="8.33203125" style="291" customWidth="1"/>
    <col min="8961" max="8961" width="7.88671875" style="291"/>
    <col min="8962" max="8962" width="47.5546875" style="291" customWidth="1"/>
    <col min="8963" max="8963" width="13.33203125" style="291" customWidth="1"/>
    <col min="8964" max="8964" width="13" style="291" customWidth="1"/>
    <col min="8965" max="8965" width="15.44140625" style="291" customWidth="1"/>
    <col min="8966" max="9211" width="8.88671875" style="291" customWidth="1"/>
    <col min="9212" max="9212" width="52.44140625" style="291" customWidth="1"/>
    <col min="9213" max="9213" width="13.33203125" style="291" customWidth="1"/>
    <col min="9214" max="9215" width="8.109375" style="291" customWidth="1"/>
    <col min="9216" max="9216" width="8.33203125" style="291" customWidth="1"/>
    <col min="9217" max="9217" width="7.88671875" style="291"/>
    <col min="9218" max="9218" width="47.5546875" style="291" customWidth="1"/>
    <col min="9219" max="9219" width="13.33203125" style="291" customWidth="1"/>
    <col min="9220" max="9220" width="13" style="291" customWidth="1"/>
    <col min="9221" max="9221" width="15.44140625" style="291" customWidth="1"/>
    <col min="9222" max="9467" width="8.88671875" style="291" customWidth="1"/>
    <col min="9468" max="9468" width="52.44140625" style="291" customWidth="1"/>
    <col min="9469" max="9469" width="13.33203125" style="291" customWidth="1"/>
    <col min="9470" max="9471" width="8.109375" style="291" customWidth="1"/>
    <col min="9472" max="9472" width="8.33203125" style="291" customWidth="1"/>
    <col min="9473" max="9473" width="7.88671875" style="291"/>
    <col min="9474" max="9474" width="47.5546875" style="291" customWidth="1"/>
    <col min="9475" max="9475" width="13.33203125" style="291" customWidth="1"/>
    <col min="9476" max="9476" width="13" style="291" customWidth="1"/>
    <col min="9477" max="9477" width="15.44140625" style="291" customWidth="1"/>
    <col min="9478" max="9723" width="8.88671875" style="291" customWidth="1"/>
    <col min="9724" max="9724" width="52.44140625" style="291" customWidth="1"/>
    <col min="9725" max="9725" width="13.33203125" style="291" customWidth="1"/>
    <col min="9726" max="9727" width="8.109375" style="291" customWidth="1"/>
    <col min="9728" max="9728" width="8.33203125" style="291" customWidth="1"/>
    <col min="9729" max="9729" width="7.88671875" style="291"/>
    <col min="9730" max="9730" width="47.5546875" style="291" customWidth="1"/>
    <col min="9731" max="9731" width="13.33203125" style="291" customWidth="1"/>
    <col min="9732" max="9732" width="13" style="291" customWidth="1"/>
    <col min="9733" max="9733" width="15.44140625" style="291" customWidth="1"/>
    <col min="9734" max="9979" width="8.88671875" style="291" customWidth="1"/>
    <col min="9980" max="9980" width="52.44140625" style="291" customWidth="1"/>
    <col min="9981" max="9981" width="13.33203125" style="291" customWidth="1"/>
    <col min="9982" max="9983" width="8.109375" style="291" customWidth="1"/>
    <col min="9984" max="9984" width="8.33203125" style="291" customWidth="1"/>
    <col min="9985" max="9985" width="7.88671875" style="291"/>
    <col min="9986" max="9986" width="47.5546875" style="291" customWidth="1"/>
    <col min="9987" max="9987" width="13.33203125" style="291" customWidth="1"/>
    <col min="9988" max="9988" width="13" style="291" customWidth="1"/>
    <col min="9989" max="9989" width="15.44140625" style="291" customWidth="1"/>
    <col min="9990" max="10235" width="8.88671875" style="291" customWidth="1"/>
    <col min="10236" max="10236" width="52.44140625" style="291" customWidth="1"/>
    <col min="10237" max="10237" width="13.33203125" style="291" customWidth="1"/>
    <col min="10238" max="10239" width="8.109375" style="291" customWidth="1"/>
    <col min="10240" max="10240" width="8.33203125" style="291" customWidth="1"/>
    <col min="10241" max="10241" width="7.88671875" style="291"/>
    <col min="10242" max="10242" width="47.5546875" style="291" customWidth="1"/>
    <col min="10243" max="10243" width="13.33203125" style="291" customWidth="1"/>
    <col min="10244" max="10244" width="13" style="291" customWidth="1"/>
    <col min="10245" max="10245" width="15.44140625" style="291" customWidth="1"/>
    <col min="10246" max="10491" width="8.88671875" style="291" customWidth="1"/>
    <col min="10492" max="10492" width="52.44140625" style="291" customWidth="1"/>
    <col min="10493" max="10493" width="13.33203125" style="291" customWidth="1"/>
    <col min="10494" max="10495" width="8.109375" style="291" customWidth="1"/>
    <col min="10496" max="10496" width="8.33203125" style="291" customWidth="1"/>
    <col min="10497" max="10497" width="7.88671875" style="291"/>
    <col min="10498" max="10498" width="47.5546875" style="291" customWidth="1"/>
    <col min="10499" max="10499" width="13.33203125" style="291" customWidth="1"/>
    <col min="10500" max="10500" width="13" style="291" customWidth="1"/>
    <col min="10501" max="10501" width="15.44140625" style="291" customWidth="1"/>
    <col min="10502" max="10747" width="8.88671875" style="291" customWidth="1"/>
    <col min="10748" max="10748" width="52.44140625" style="291" customWidth="1"/>
    <col min="10749" max="10749" width="13.33203125" style="291" customWidth="1"/>
    <col min="10750" max="10751" width="8.109375" style="291" customWidth="1"/>
    <col min="10752" max="10752" width="8.33203125" style="291" customWidth="1"/>
    <col min="10753" max="10753" width="7.88671875" style="291"/>
    <col min="10754" max="10754" width="47.5546875" style="291" customWidth="1"/>
    <col min="10755" max="10755" width="13.33203125" style="291" customWidth="1"/>
    <col min="10756" max="10756" width="13" style="291" customWidth="1"/>
    <col min="10757" max="10757" width="15.44140625" style="291" customWidth="1"/>
    <col min="10758" max="11003" width="8.88671875" style="291" customWidth="1"/>
    <col min="11004" max="11004" width="52.44140625" style="291" customWidth="1"/>
    <col min="11005" max="11005" width="13.33203125" style="291" customWidth="1"/>
    <col min="11006" max="11007" width="8.109375" style="291" customWidth="1"/>
    <col min="11008" max="11008" width="8.33203125" style="291" customWidth="1"/>
    <col min="11009" max="11009" width="7.88671875" style="291"/>
    <col min="11010" max="11010" width="47.5546875" style="291" customWidth="1"/>
    <col min="11011" max="11011" width="13.33203125" style="291" customWidth="1"/>
    <col min="11012" max="11012" width="13" style="291" customWidth="1"/>
    <col min="11013" max="11013" width="15.44140625" style="291" customWidth="1"/>
    <col min="11014" max="11259" width="8.88671875" style="291" customWidth="1"/>
    <col min="11260" max="11260" width="52.44140625" style="291" customWidth="1"/>
    <col min="11261" max="11261" width="13.33203125" style="291" customWidth="1"/>
    <col min="11262" max="11263" width="8.109375" style="291" customWidth="1"/>
    <col min="11264" max="11264" width="8.33203125" style="291" customWidth="1"/>
    <col min="11265" max="11265" width="7.88671875" style="291"/>
    <col min="11266" max="11266" width="47.5546875" style="291" customWidth="1"/>
    <col min="11267" max="11267" width="13.33203125" style="291" customWidth="1"/>
    <col min="11268" max="11268" width="13" style="291" customWidth="1"/>
    <col min="11269" max="11269" width="15.44140625" style="291" customWidth="1"/>
    <col min="11270" max="11515" width="8.88671875" style="291" customWidth="1"/>
    <col min="11516" max="11516" width="52.44140625" style="291" customWidth="1"/>
    <col min="11517" max="11517" width="13.33203125" style="291" customWidth="1"/>
    <col min="11518" max="11519" width="8.109375" style="291" customWidth="1"/>
    <col min="11520" max="11520" width="8.33203125" style="291" customWidth="1"/>
    <col min="11521" max="11521" width="7.88671875" style="291"/>
    <col min="11522" max="11522" width="47.5546875" style="291" customWidth="1"/>
    <col min="11523" max="11523" width="13.33203125" style="291" customWidth="1"/>
    <col min="11524" max="11524" width="13" style="291" customWidth="1"/>
    <col min="11525" max="11525" width="15.44140625" style="291" customWidth="1"/>
    <col min="11526" max="11771" width="8.88671875" style="291" customWidth="1"/>
    <col min="11772" max="11772" width="52.44140625" style="291" customWidth="1"/>
    <col min="11773" max="11773" width="13.33203125" style="291" customWidth="1"/>
    <col min="11774" max="11775" width="8.109375" style="291" customWidth="1"/>
    <col min="11776" max="11776" width="8.33203125" style="291" customWidth="1"/>
    <col min="11777" max="11777" width="7.88671875" style="291"/>
    <col min="11778" max="11778" width="47.5546875" style="291" customWidth="1"/>
    <col min="11779" max="11779" width="13.33203125" style="291" customWidth="1"/>
    <col min="11780" max="11780" width="13" style="291" customWidth="1"/>
    <col min="11781" max="11781" width="15.44140625" style="291" customWidth="1"/>
    <col min="11782" max="12027" width="8.88671875" style="291" customWidth="1"/>
    <col min="12028" max="12028" width="52.44140625" style="291" customWidth="1"/>
    <col min="12029" max="12029" width="13.33203125" style="291" customWidth="1"/>
    <col min="12030" max="12031" width="8.109375" style="291" customWidth="1"/>
    <col min="12032" max="12032" width="8.33203125" style="291" customWidth="1"/>
    <col min="12033" max="12033" width="7.88671875" style="291"/>
    <col min="12034" max="12034" width="47.5546875" style="291" customWidth="1"/>
    <col min="12035" max="12035" width="13.33203125" style="291" customWidth="1"/>
    <col min="12036" max="12036" width="13" style="291" customWidth="1"/>
    <col min="12037" max="12037" width="15.44140625" style="291" customWidth="1"/>
    <col min="12038" max="12283" width="8.88671875" style="291" customWidth="1"/>
    <col min="12284" max="12284" width="52.44140625" style="291" customWidth="1"/>
    <col min="12285" max="12285" width="13.33203125" style="291" customWidth="1"/>
    <col min="12286" max="12287" width="8.109375" style="291" customWidth="1"/>
    <col min="12288" max="12288" width="8.33203125" style="291" customWidth="1"/>
    <col min="12289" max="12289" width="7.88671875" style="291"/>
    <col min="12290" max="12290" width="47.5546875" style="291" customWidth="1"/>
    <col min="12291" max="12291" width="13.33203125" style="291" customWidth="1"/>
    <col min="12292" max="12292" width="13" style="291" customWidth="1"/>
    <col min="12293" max="12293" width="15.44140625" style="291" customWidth="1"/>
    <col min="12294" max="12539" width="8.88671875" style="291" customWidth="1"/>
    <col min="12540" max="12540" width="52.44140625" style="291" customWidth="1"/>
    <col min="12541" max="12541" width="13.33203125" style="291" customWidth="1"/>
    <col min="12542" max="12543" width="8.109375" style="291" customWidth="1"/>
    <col min="12544" max="12544" width="8.33203125" style="291" customWidth="1"/>
    <col min="12545" max="12545" width="7.88671875" style="291"/>
    <col min="12546" max="12546" width="47.5546875" style="291" customWidth="1"/>
    <col min="12547" max="12547" width="13.33203125" style="291" customWidth="1"/>
    <col min="12548" max="12548" width="13" style="291" customWidth="1"/>
    <col min="12549" max="12549" width="15.44140625" style="291" customWidth="1"/>
    <col min="12550" max="12795" width="8.88671875" style="291" customWidth="1"/>
    <col min="12796" max="12796" width="52.44140625" style="291" customWidth="1"/>
    <col min="12797" max="12797" width="13.33203125" style="291" customWidth="1"/>
    <col min="12798" max="12799" width="8.109375" style="291" customWidth="1"/>
    <col min="12800" max="12800" width="8.33203125" style="291" customWidth="1"/>
    <col min="12801" max="12801" width="7.88671875" style="291"/>
    <col min="12802" max="12802" width="47.5546875" style="291" customWidth="1"/>
    <col min="12803" max="12803" width="13.33203125" style="291" customWidth="1"/>
    <col min="12804" max="12804" width="13" style="291" customWidth="1"/>
    <col min="12805" max="12805" width="15.44140625" style="291" customWidth="1"/>
    <col min="12806" max="13051" width="8.88671875" style="291" customWidth="1"/>
    <col min="13052" max="13052" width="52.44140625" style="291" customWidth="1"/>
    <col min="13053" max="13053" width="13.33203125" style="291" customWidth="1"/>
    <col min="13054" max="13055" width="8.109375" style="291" customWidth="1"/>
    <col min="13056" max="13056" width="8.33203125" style="291" customWidth="1"/>
    <col min="13057" max="13057" width="7.88671875" style="291"/>
    <col min="13058" max="13058" width="47.5546875" style="291" customWidth="1"/>
    <col min="13059" max="13059" width="13.33203125" style="291" customWidth="1"/>
    <col min="13060" max="13060" width="13" style="291" customWidth="1"/>
    <col min="13061" max="13061" width="15.44140625" style="291" customWidth="1"/>
    <col min="13062" max="13307" width="8.88671875" style="291" customWidth="1"/>
    <col min="13308" max="13308" width="52.44140625" style="291" customWidth="1"/>
    <col min="13309" max="13309" width="13.33203125" style="291" customWidth="1"/>
    <col min="13310" max="13311" width="8.109375" style="291" customWidth="1"/>
    <col min="13312" max="13312" width="8.33203125" style="291" customWidth="1"/>
    <col min="13313" max="13313" width="7.88671875" style="291"/>
    <col min="13314" max="13314" width="47.5546875" style="291" customWidth="1"/>
    <col min="13315" max="13315" width="13.33203125" style="291" customWidth="1"/>
    <col min="13316" max="13316" width="13" style="291" customWidth="1"/>
    <col min="13317" max="13317" width="15.44140625" style="291" customWidth="1"/>
    <col min="13318" max="13563" width="8.88671875" style="291" customWidth="1"/>
    <col min="13564" max="13564" width="52.44140625" style="291" customWidth="1"/>
    <col min="13565" max="13565" width="13.33203125" style="291" customWidth="1"/>
    <col min="13566" max="13567" width="8.109375" style="291" customWidth="1"/>
    <col min="13568" max="13568" width="8.33203125" style="291" customWidth="1"/>
    <col min="13569" max="13569" width="7.88671875" style="291"/>
    <col min="13570" max="13570" width="47.5546875" style="291" customWidth="1"/>
    <col min="13571" max="13571" width="13.33203125" style="291" customWidth="1"/>
    <col min="13572" max="13572" width="13" style="291" customWidth="1"/>
    <col min="13573" max="13573" width="15.44140625" style="291" customWidth="1"/>
    <col min="13574" max="13819" width="8.88671875" style="291" customWidth="1"/>
    <col min="13820" max="13820" width="52.44140625" style="291" customWidth="1"/>
    <col min="13821" max="13821" width="13.33203125" style="291" customWidth="1"/>
    <col min="13822" max="13823" width="8.109375" style="291" customWidth="1"/>
    <col min="13824" max="13824" width="8.33203125" style="291" customWidth="1"/>
    <col min="13825" max="13825" width="7.88671875" style="291"/>
    <col min="13826" max="13826" width="47.5546875" style="291" customWidth="1"/>
    <col min="13827" max="13827" width="13.33203125" style="291" customWidth="1"/>
    <col min="13828" max="13828" width="13" style="291" customWidth="1"/>
    <col min="13829" max="13829" width="15.44140625" style="291" customWidth="1"/>
    <col min="13830" max="14075" width="8.88671875" style="291" customWidth="1"/>
    <col min="14076" max="14076" width="52.44140625" style="291" customWidth="1"/>
    <col min="14077" max="14077" width="13.33203125" style="291" customWidth="1"/>
    <col min="14078" max="14079" width="8.109375" style="291" customWidth="1"/>
    <col min="14080" max="14080" width="8.33203125" style="291" customWidth="1"/>
    <col min="14081" max="14081" width="7.88671875" style="291"/>
    <col min="14082" max="14082" width="47.5546875" style="291" customWidth="1"/>
    <col min="14083" max="14083" width="13.33203125" style="291" customWidth="1"/>
    <col min="14084" max="14084" width="13" style="291" customWidth="1"/>
    <col min="14085" max="14085" width="15.44140625" style="291" customWidth="1"/>
    <col min="14086" max="14331" width="8.88671875" style="291" customWidth="1"/>
    <col min="14332" max="14332" width="52.44140625" style="291" customWidth="1"/>
    <col min="14333" max="14333" width="13.33203125" style="291" customWidth="1"/>
    <col min="14334" max="14335" width="8.109375" style="291" customWidth="1"/>
    <col min="14336" max="14336" width="8.33203125" style="291" customWidth="1"/>
    <col min="14337" max="14337" width="7.88671875" style="291"/>
    <col min="14338" max="14338" width="47.5546875" style="291" customWidth="1"/>
    <col min="14339" max="14339" width="13.33203125" style="291" customWidth="1"/>
    <col min="14340" max="14340" width="13" style="291" customWidth="1"/>
    <col min="14341" max="14341" width="15.44140625" style="291" customWidth="1"/>
    <col min="14342" max="14587" width="8.88671875" style="291" customWidth="1"/>
    <col min="14588" max="14588" width="52.44140625" style="291" customWidth="1"/>
    <col min="14589" max="14589" width="13.33203125" style="291" customWidth="1"/>
    <col min="14590" max="14591" width="8.109375" style="291" customWidth="1"/>
    <col min="14592" max="14592" width="8.33203125" style="291" customWidth="1"/>
    <col min="14593" max="14593" width="7.88671875" style="291"/>
    <col min="14594" max="14594" width="47.5546875" style="291" customWidth="1"/>
    <col min="14595" max="14595" width="13.33203125" style="291" customWidth="1"/>
    <col min="14596" max="14596" width="13" style="291" customWidth="1"/>
    <col min="14597" max="14597" width="15.44140625" style="291" customWidth="1"/>
    <col min="14598" max="14843" width="8.88671875" style="291" customWidth="1"/>
    <col min="14844" max="14844" width="52.44140625" style="291" customWidth="1"/>
    <col min="14845" max="14845" width="13.33203125" style="291" customWidth="1"/>
    <col min="14846" max="14847" width="8.109375" style="291" customWidth="1"/>
    <col min="14848" max="14848" width="8.33203125" style="291" customWidth="1"/>
    <col min="14849" max="14849" width="7.88671875" style="291"/>
    <col min="14850" max="14850" width="47.5546875" style="291" customWidth="1"/>
    <col min="14851" max="14851" width="13.33203125" style="291" customWidth="1"/>
    <col min="14852" max="14852" width="13" style="291" customWidth="1"/>
    <col min="14853" max="14853" width="15.44140625" style="291" customWidth="1"/>
    <col min="14854" max="15099" width="8.88671875" style="291" customWidth="1"/>
    <col min="15100" max="15100" width="52.44140625" style="291" customWidth="1"/>
    <col min="15101" max="15101" width="13.33203125" style="291" customWidth="1"/>
    <col min="15102" max="15103" width="8.109375" style="291" customWidth="1"/>
    <col min="15104" max="15104" width="8.33203125" style="291" customWidth="1"/>
    <col min="15105" max="15105" width="7.88671875" style="291"/>
    <col min="15106" max="15106" width="47.5546875" style="291" customWidth="1"/>
    <col min="15107" max="15107" width="13.33203125" style="291" customWidth="1"/>
    <col min="15108" max="15108" width="13" style="291" customWidth="1"/>
    <col min="15109" max="15109" width="15.44140625" style="291" customWidth="1"/>
    <col min="15110" max="15355" width="8.88671875" style="291" customWidth="1"/>
    <col min="15356" max="15356" width="52.44140625" style="291" customWidth="1"/>
    <col min="15357" max="15357" width="13.33203125" style="291" customWidth="1"/>
    <col min="15358" max="15359" width="8.109375" style="291" customWidth="1"/>
    <col min="15360" max="15360" width="8.33203125" style="291" customWidth="1"/>
    <col min="15361" max="15361" width="7.88671875" style="291"/>
    <col min="15362" max="15362" width="47.5546875" style="291" customWidth="1"/>
    <col min="15363" max="15363" width="13.33203125" style="291" customWidth="1"/>
    <col min="15364" max="15364" width="13" style="291" customWidth="1"/>
    <col min="15365" max="15365" width="15.44140625" style="291" customWidth="1"/>
    <col min="15366" max="15611" width="8.88671875" style="291" customWidth="1"/>
    <col min="15612" max="15612" width="52.44140625" style="291" customWidth="1"/>
    <col min="15613" max="15613" width="13.33203125" style="291" customWidth="1"/>
    <col min="15614" max="15615" width="8.109375" style="291" customWidth="1"/>
    <col min="15616" max="15616" width="8.33203125" style="291" customWidth="1"/>
    <col min="15617" max="15617" width="7.88671875" style="291"/>
    <col min="15618" max="15618" width="47.5546875" style="291" customWidth="1"/>
    <col min="15619" max="15619" width="13.33203125" style="291" customWidth="1"/>
    <col min="15620" max="15620" width="13" style="291" customWidth="1"/>
    <col min="15621" max="15621" width="15.44140625" style="291" customWidth="1"/>
    <col min="15622" max="15867" width="8.88671875" style="291" customWidth="1"/>
    <col min="15868" max="15868" width="52.44140625" style="291" customWidth="1"/>
    <col min="15869" max="15869" width="13.33203125" style="291" customWidth="1"/>
    <col min="15870" max="15871" width="8.109375" style="291" customWidth="1"/>
    <col min="15872" max="15872" width="8.33203125" style="291" customWidth="1"/>
    <col min="15873" max="15873" width="7.88671875" style="291"/>
    <col min="15874" max="15874" width="47.5546875" style="291" customWidth="1"/>
    <col min="15875" max="15875" width="13.33203125" style="291" customWidth="1"/>
    <col min="15876" max="15876" width="13" style="291" customWidth="1"/>
    <col min="15877" max="15877" width="15.44140625" style="291" customWidth="1"/>
    <col min="15878" max="16123" width="8.88671875" style="291" customWidth="1"/>
    <col min="16124" max="16124" width="52.44140625" style="291" customWidth="1"/>
    <col min="16125" max="16125" width="13.33203125" style="291" customWidth="1"/>
    <col min="16126" max="16127" width="8.109375" style="291" customWidth="1"/>
    <col min="16128" max="16128" width="8.33203125" style="291" customWidth="1"/>
    <col min="16129" max="16129" width="7.88671875" style="291"/>
    <col min="16130" max="16130" width="47.5546875" style="291" customWidth="1"/>
    <col min="16131" max="16131" width="13.33203125" style="291" customWidth="1"/>
    <col min="16132" max="16132" width="13" style="291" customWidth="1"/>
    <col min="16133" max="16133" width="15.44140625" style="291" customWidth="1"/>
    <col min="16134" max="16379" width="8.88671875" style="291" customWidth="1"/>
    <col min="16380" max="16380" width="52.44140625" style="291" customWidth="1"/>
    <col min="16381" max="16381" width="13.33203125" style="291" customWidth="1"/>
    <col min="16382" max="16383" width="8.109375" style="291" customWidth="1"/>
    <col min="16384" max="16384" width="8.33203125" style="291" customWidth="1"/>
  </cols>
  <sheetData>
    <row r="1" spans="1:5" x14ac:dyDescent="0.4">
      <c r="A1" s="389" t="s">
        <v>317</v>
      </c>
      <c r="B1" s="389"/>
      <c r="C1" s="389"/>
      <c r="D1" s="389"/>
      <c r="E1" s="389"/>
    </row>
    <row r="2" spans="1:5" ht="30.6" customHeight="1" thickBot="1" x14ac:dyDescent="0.45">
      <c r="A2" s="390" t="s">
        <v>40</v>
      </c>
      <c r="B2" s="390"/>
      <c r="C2" s="390"/>
      <c r="D2" s="390"/>
      <c r="E2" s="390"/>
    </row>
    <row r="3" spans="1:5" ht="39" customHeight="1" x14ac:dyDescent="0.4">
      <c r="A3" s="391" t="s">
        <v>544</v>
      </c>
      <c r="B3" s="393" t="s">
        <v>38</v>
      </c>
      <c r="C3" s="292" t="s">
        <v>519</v>
      </c>
      <c r="D3" s="292" t="s">
        <v>519</v>
      </c>
      <c r="E3" s="292" t="s">
        <v>9</v>
      </c>
    </row>
    <row r="4" spans="1:5" ht="45.6" customHeight="1" x14ac:dyDescent="0.4">
      <c r="A4" s="392"/>
      <c r="B4" s="394"/>
      <c r="C4" s="293">
        <v>2019</v>
      </c>
      <c r="D4" s="293">
        <v>2020</v>
      </c>
      <c r="E4" s="293" t="s">
        <v>946</v>
      </c>
    </row>
    <row r="5" spans="1:5" ht="21.6" thickBot="1" x14ac:dyDescent="0.45">
      <c r="A5" s="294">
        <v>1</v>
      </c>
      <c r="B5" s="295">
        <v>2</v>
      </c>
      <c r="C5" s="296">
        <v>3</v>
      </c>
      <c r="D5" s="296">
        <v>4</v>
      </c>
      <c r="E5" s="296">
        <v>5</v>
      </c>
    </row>
    <row r="6" spans="1:5" ht="77.400000000000006" customHeight="1" x14ac:dyDescent="0.4">
      <c r="A6" s="297" t="s">
        <v>39</v>
      </c>
      <c r="B6" s="298" t="s">
        <v>47</v>
      </c>
      <c r="C6" s="299">
        <f>C8+C9+C10</f>
        <v>20557</v>
      </c>
      <c r="D6" s="299">
        <f>D8+D9+D10</f>
        <v>20558</v>
      </c>
      <c r="E6" s="299">
        <f>D6/C6*100</f>
        <v>100.00486452303352</v>
      </c>
    </row>
    <row r="7" spans="1:5" ht="20.25" customHeight="1" x14ac:dyDescent="0.4">
      <c r="A7" s="300" t="s">
        <v>44</v>
      </c>
      <c r="B7" s="298"/>
      <c r="C7" s="301"/>
      <c r="D7" s="301"/>
      <c r="E7" s="301"/>
    </row>
    <row r="8" spans="1:5" ht="29.4" customHeight="1" x14ac:dyDescent="0.4">
      <c r="A8" s="302" t="s">
        <v>891</v>
      </c>
      <c r="B8" s="303" t="s">
        <v>47</v>
      </c>
      <c r="C8" s="301">
        <v>17</v>
      </c>
      <c r="D8" s="301">
        <v>14</v>
      </c>
      <c r="E8" s="299">
        <f t="shared" ref="E8:E17" si="0">D8/C8*100</f>
        <v>82.35294117647058</v>
      </c>
    </row>
    <row r="9" spans="1:5" ht="33.6" customHeight="1" x14ac:dyDescent="0.4">
      <c r="A9" s="302" t="s">
        <v>684</v>
      </c>
      <c r="B9" s="303" t="s">
        <v>47</v>
      </c>
      <c r="C9" s="301">
        <v>20498</v>
      </c>
      <c r="D9" s="301">
        <v>20507</v>
      </c>
      <c r="E9" s="299">
        <f t="shared" si="0"/>
        <v>100.04390672260708</v>
      </c>
    </row>
    <row r="10" spans="1:5" ht="29.4" customHeight="1" x14ac:dyDescent="0.4">
      <c r="A10" s="302" t="s">
        <v>685</v>
      </c>
      <c r="B10" s="303" t="s">
        <v>47</v>
      </c>
      <c r="C10" s="301">
        <v>42</v>
      </c>
      <c r="D10" s="301">
        <v>37</v>
      </c>
      <c r="E10" s="299">
        <f t="shared" si="0"/>
        <v>88.095238095238088</v>
      </c>
    </row>
    <row r="11" spans="1:5" ht="46.5" customHeight="1" x14ac:dyDescent="0.4">
      <c r="A11" s="304" t="s">
        <v>686</v>
      </c>
      <c r="B11" s="303" t="s">
        <v>11</v>
      </c>
      <c r="C11" s="301">
        <v>4604.8</v>
      </c>
      <c r="D11" s="301">
        <v>5555.8</v>
      </c>
      <c r="E11" s="299">
        <f t="shared" si="0"/>
        <v>120.65236275191104</v>
      </c>
    </row>
    <row r="12" spans="1:5" ht="16.95" customHeight="1" x14ac:dyDescent="0.4">
      <c r="A12" s="302" t="s">
        <v>687</v>
      </c>
      <c r="B12" s="303" t="s">
        <v>11</v>
      </c>
      <c r="C12" s="301">
        <v>1277.3</v>
      </c>
      <c r="D12" s="301">
        <v>2017.9</v>
      </c>
      <c r="E12" s="299">
        <f t="shared" si="0"/>
        <v>157.98168010647458</v>
      </c>
    </row>
    <row r="13" spans="1:5" ht="48.75" customHeight="1" x14ac:dyDescent="0.4">
      <c r="A13" s="304" t="s">
        <v>688</v>
      </c>
      <c r="B13" s="303" t="s">
        <v>689</v>
      </c>
      <c r="C13" s="301">
        <v>106.2</v>
      </c>
      <c r="D13" s="301">
        <v>107.2</v>
      </c>
      <c r="E13" s="301">
        <f t="shared" si="0"/>
        <v>100.94161958568739</v>
      </c>
    </row>
    <row r="14" spans="1:5" ht="19.5" customHeight="1" x14ac:dyDescent="0.4">
      <c r="A14" s="304" t="s">
        <v>481</v>
      </c>
      <c r="B14" s="305" t="s">
        <v>457</v>
      </c>
      <c r="C14" s="301">
        <v>248115</v>
      </c>
      <c r="D14" s="299">
        <v>248115</v>
      </c>
      <c r="E14" s="299">
        <f t="shared" si="0"/>
        <v>100</v>
      </c>
    </row>
    <row r="15" spans="1:5" ht="42" x14ac:dyDescent="0.4">
      <c r="A15" s="306" t="s">
        <v>899</v>
      </c>
      <c r="B15" s="303" t="s">
        <v>690</v>
      </c>
      <c r="C15" s="301">
        <v>162794</v>
      </c>
      <c r="D15" s="299">
        <v>162794</v>
      </c>
      <c r="E15" s="299">
        <f t="shared" si="0"/>
        <v>100</v>
      </c>
    </row>
    <row r="16" spans="1:5" x14ac:dyDescent="0.4">
      <c r="A16" s="306" t="s">
        <v>900</v>
      </c>
      <c r="B16" s="303" t="s">
        <v>690</v>
      </c>
      <c r="C16" s="301"/>
      <c r="D16" s="301"/>
      <c r="E16" s="299" t="e">
        <f>D16/C16*100</f>
        <v>#DIV/0!</v>
      </c>
    </row>
    <row r="17" spans="1:5" ht="40.799999999999997" x14ac:dyDescent="0.4">
      <c r="A17" s="304" t="s">
        <v>691</v>
      </c>
      <c r="B17" s="303" t="s">
        <v>13</v>
      </c>
      <c r="C17" s="301">
        <v>65064</v>
      </c>
      <c r="D17" s="299">
        <v>63468</v>
      </c>
      <c r="E17" s="299">
        <f t="shared" si="0"/>
        <v>97.547030616008854</v>
      </c>
    </row>
    <row r="18" spans="1:5" x14ac:dyDescent="0.4">
      <c r="A18" s="302" t="s">
        <v>692</v>
      </c>
      <c r="B18" s="303"/>
      <c r="C18" s="301"/>
      <c r="D18" s="299"/>
      <c r="E18" s="299"/>
    </row>
    <row r="19" spans="1:5" ht="19.95" customHeight="1" x14ac:dyDescent="0.4">
      <c r="A19" s="306" t="s">
        <v>693</v>
      </c>
      <c r="B19" s="303" t="s">
        <v>13</v>
      </c>
      <c r="C19" s="301">
        <v>27290</v>
      </c>
      <c r="D19" s="299">
        <v>31102</v>
      </c>
      <c r="E19" s="299">
        <f t="shared" ref="E19:E22" si="1">D19/C19*100</f>
        <v>113.96848662513742</v>
      </c>
    </row>
    <row r="20" spans="1:5" ht="21.6" customHeight="1" x14ac:dyDescent="0.4">
      <c r="A20" s="306" t="s">
        <v>16</v>
      </c>
      <c r="B20" s="303" t="s">
        <v>13</v>
      </c>
      <c r="C20" s="301">
        <v>24024</v>
      </c>
      <c r="D20" s="299">
        <v>22914</v>
      </c>
      <c r="E20" s="299">
        <f t="shared" si="1"/>
        <v>95.379620379620377</v>
      </c>
    </row>
    <row r="21" spans="1:5" ht="20.399999999999999" customHeight="1" x14ac:dyDescent="0.4">
      <c r="A21" s="306" t="s">
        <v>694</v>
      </c>
      <c r="B21" s="303" t="s">
        <v>13</v>
      </c>
      <c r="C21" s="301">
        <v>770</v>
      </c>
      <c r="D21" s="299">
        <v>726</v>
      </c>
      <c r="E21" s="299">
        <f t="shared" si="1"/>
        <v>94.285714285714278</v>
      </c>
    </row>
    <row r="22" spans="1:5" ht="17.399999999999999" customHeight="1" x14ac:dyDescent="0.4">
      <c r="A22" s="306" t="s">
        <v>695</v>
      </c>
      <c r="B22" s="303" t="s">
        <v>13</v>
      </c>
      <c r="C22" s="301">
        <v>965</v>
      </c>
      <c r="D22" s="299">
        <v>915</v>
      </c>
      <c r="E22" s="299">
        <f t="shared" si="1"/>
        <v>94.818652849740943</v>
      </c>
    </row>
    <row r="23" spans="1:5" ht="41.4" customHeight="1" x14ac:dyDescent="0.4">
      <c r="A23" s="304" t="s">
        <v>14</v>
      </c>
      <c r="B23" s="305"/>
      <c r="C23" s="301"/>
      <c r="D23" s="301"/>
      <c r="E23" s="301"/>
    </row>
    <row r="24" spans="1:5" ht="22.2" customHeight="1" x14ac:dyDescent="0.4">
      <c r="A24" s="306" t="s">
        <v>901</v>
      </c>
      <c r="B24" s="303"/>
      <c r="C24" s="301"/>
      <c r="D24" s="301"/>
      <c r="E24" s="301"/>
    </row>
    <row r="25" spans="1:5" x14ac:dyDescent="0.4">
      <c r="A25" s="302" t="s">
        <v>696</v>
      </c>
      <c r="B25" s="303" t="s">
        <v>15</v>
      </c>
      <c r="C25" s="301">
        <v>53403.1</v>
      </c>
      <c r="D25" s="299">
        <v>95588.1</v>
      </c>
      <c r="E25" s="299">
        <f t="shared" ref="E25:E27" si="2">D25/C25*100</f>
        <v>178.99354157342927</v>
      </c>
    </row>
    <row r="26" spans="1:5" x14ac:dyDescent="0.4">
      <c r="A26" s="302" t="s">
        <v>687</v>
      </c>
      <c r="B26" s="303" t="s">
        <v>15</v>
      </c>
      <c r="C26" s="301">
        <v>46484.2</v>
      </c>
      <c r="D26" s="299">
        <v>87122.7</v>
      </c>
      <c r="E26" s="299">
        <f t="shared" si="2"/>
        <v>187.42432912688614</v>
      </c>
    </row>
    <row r="27" spans="1:5" x14ac:dyDescent="0.4">
      <c r="A27" s="302" t="s">
        <v>685</v>
      </c>
      <c r="B27" s="303" t="s">
        <v>15</v>
      </c>
      <c r="C27" s="301">
        <v>6918.9</v>
      </c>
      <c r="D27" s="299">
        <v>8465.4</v>
      </c>
      <c r="E27" s="299">
        <f t="shared" si="2"/>
        <v>122.35181893075489</v>
      </c>
    </row>
    <row r="28" spans="1:5" x14ac:dyDescent="0.4">
      <c r="A28" s="306" t="s">
        <v>16</v>
      </c>
      <c r="B28" s="303"/>
      <c r="C28" s="307"/>
      <c r="D28" s="308"/>
      <c r="E28" s="299"/>
    </row>
    <row r="29" spans="1:5" x14ac:dyDescent="0.4">
      <c r="A29" s="302" t="s">
        <v>696</v>
      </c>
      <c r="B29" s="303" t="s">
        <v>15</v>
      </c>
      <c r="C29" s="307" t="s">
        <v>920</v>
      </c>
      <c r="D29" s="308" t="s">
        <v>951</v>
      </c>
      <c r="E29" s="299">
        <f t="shared" ref="E29:E31" si="3">D29/C29*100</f>
        <v>87.905366138453175</v>
      </c>
    </row>
    <row r="30" spans="1:5" x14ac:dyDescent="0.4">
      <c r="A30" s="302" t="s">
        <v>687</v>
      </c>
      <c r="B30" s="303" t="s">
        <v>15</v>
      </c>
      <c r="C30" s="307" t="s">
        <v>921</v>
      </c>
      <c r="D30" s="308" t="s">
        <v>952</v>
      </c>
      <c r="E30" s="299">
        <f t="shared" si="3"/>
        <v>84.166627754949573</v>
      </c>
    </row>
    <row r="31" spans="1:5" x14ac:dyDescent="0.4">
      <c r="A31" s="302" t="s">
        <v>685</v>
      </c>
      <c r="B31" s="303" t="s">
        <v>15</v>
      </c>
      <c r="C31" s="307" t="s">
        <v>922</v>
      </c>
      <c r="D31" s="308" t="s">
        <v>953</v>
      </c>
      <c r="E31" s="299">
        <f t="shared" si="3"/>
        <v>129.57938908948961</v>
      </c>
    </row>
    <row r="32" spans="1:5" x14ac:dyDescent="0.4">
      <c r="A32" s="306" t="s">
        <v>697</v>
      </c>
      <c r="B32" s="303"/>
      <c r="C32" s="301"/>
      <c r="D32" s="299"/>
      <c r="E32" s="299"/>
    </row>
    <row r="33" spans="1:5" x14ac:dyDescent="0.4">
      <c r="A33" s="302" t="s">
        <v>696</v>
      </c>
      <c r="B33" s="303" t="s">
        <v>15</v>
      </c>
      <c r="C33" s="301">
        <v>11154.4</v>
      </c>
      <c r="D33" s="299">
        <v>11019.9</v>
      </c>
      <c r="E33" s="299">
        <f t="shared" ref="E33:E36" si="4">D33/C33*100</f>
        <v>98.794197805350365</v>
      </c>
    </row>
    <row r="34" spans="1:5" x14ac:dyDescent="0.4">
      <c r="A34" s="302" t="s">
        <v>687</v>
      </c>
      <c r="B34" s="303" t="s">
        <v>15</v>
      </c>
      <c r="C34" s="301">
        <v>1761</v>
      </c>
      <c r="D34" s="299">
        <v>1527</v>
      </c>
      <c r="E34" s="299">
        <f t="shared" si="4"/>
        <v>86.712095400340715</v>
      </c>
    </row>
    <row r="35" spans="1:5" x14ac:dyDescent="0.4">
      <c r="A35" s="302" t="s">
        <v>684</v>
      </c>
      <c r="B35" s="303" t="s">
        <v>15</v>
      </c>
      <c r="C35" s="301">
        <v>9283.4</v>
      </c>
      <c r="D35" s="299">
        <v>9432.9</v>
      </c>
      <c r="E35" s="299">
        <f t="shared" si="4"/>
        <v>101.61040136157011</v>
      </c>
    </row>
    <row r="36" spans="1:5" x14ac:dyDescent="0.4">
      <c r="A36" s="302" t="s">
        <v>685</v>
      </c>
      <c r="B36" s="303" t="s">
        <v>15</v>
      </c>
      <c r="C36" s="301">
        <v>110</v>
      </c>
      <c r="D36" s="299">
        <v>60</v>
      </c>
      <c r="E36" s="299">
        <f t="shared" si="4"/>
        <v>54.54545454545454</v>
      </c>
    </row>
    <row r="37" spans="1:5" x14ac:dyDescent="0.4">
      <c r="A37" s="306" t="s">
        <v>695</v>
      </c>
      <c r="B37" s="303"/>
      <c r="C37" s="301"/>
      <c r="D37" s="299"/>
      <c r="E37" s="299"/>
    </row>
    <row r="38" spans="1:5" x14ac:dyDescent="0.4">
      <c r="A38" s="302" t="s">
        <v>698</v>
      </c>
      <c r="B38" s="303" t="s">
        <v>15</v>
      </c>
      <c r="C38" s="301">
        <v>20561.599999999999</v>
      </c>
      <c r="D38" s="299">
        <v>20047.900000000001</v>
      </c>
      <c r="E38" s="299">
        <f t="shared" ref="E38:E41" si="5">D38/C38*100</f>
        <v>97.501653567815751</v>
      </c>
    </row>
    <row r="39" spans="1:5" ht="45" customHeight="1" x14ac:dyDescent="0.4">
      <c r="A39" s="302" t="s">
        <v>687</v>
      </c>
      <c r="B39" s="303" t="s">
        <v>15</v>
      </c>
      <c r="C39" s="301">
        <v>24</v>
      </c>
      <c r="D39" s="299">
        <v>150</v>
      </c>
      <c r="E39" s="299">
        <f t="shared" si="5"/>
        <v>625</v>
      </c>
    </row>
    <row r="40" spans="1:5" x14ac:dyDescent="0.4">
      <c r="A40" s="302" t="s">
        <v>684</v>
      </c>
      <c r="B40" s="303" t="s">
        <v>15</v>
      </c>
      <c r="C40" s="301">
        <v>19313.599999999999</v>
      </c>
      <c r="D40" s="299">
        <v>18277.900000000001</v>
      </c>
      <c r="E40" s="299">
        <f t="shared" si="5"/>
        <v>94.63745754287136</v>
      </c>
    </row>
    <row r="41" spans="1:5" x14ac:dyDescent="0.4">
      <c r="A41" s="302" t="s">
        <v>685</v>
      </c>
      <c r="B41" s="303" t="s">
        <v>15</v>
      </c>
      <c r="C41" s="301">
        <v>1224</v>
      </c>
      <c r="D41" s="299">
        <v>1620</v>
      </c>
      <c r="E41" s="299">
        <f t="shared" si="5"/>
        <v>132.35294117647058</v>
      </c>
    </row>
    <row r="42" spans="1:5" ht="36" customHeight="1" x14ac:dyDescent="0.4">
      <c r="A42" s="304" t="s">
        <v>17</v>
      </c>
      <c r="B42" s="305"/>
      <c r="C42" s="301"/>
      <c r="D42" s="301"/>
      <c r="E42" s="301"/>
    </row>
    <row r="43" spans="1:5" x14ac:dyDescent="0.4">
      <c r="A43" s="306" t="s">
        <v>902</v>
      </c>
      <c r="B43" s="303"/>
      <c r="C43" s="301"/>
      <c r="D43" s="301"/>
      <c r="E43" s="301"/>
    </row>
    <row r="44" spans="1:5" x14ac:dyDescent="0.4">
      <c r="A44" s="302" t="s">
        <v>698</v>
      </c>
      <c r="B44" s="303" t="s">
        <v>15</v>
      </c>
      <c r="C44" s="301">
        <v>4341.8999999999996</v>
      </c>
      <c r="D44" s="299">
        <v>4340.8999999999996</v>
      </c>
      <c r="E44" s="299">
        <f t="shared" ref="E44:E47" si="6">D44/C44*100</f>
        <v>99.976968608212985</v>
      </c>
    </row>
    <row r="45" spans="1:5" x14ac:dyDescent="0.4">
      <c r="A45" s="302" t="s">
        <v>687</v>
      </c>
      <c r="B45" s="303" t="s">
        <v>15</v>
      </c>
      <c r="C45" s="301">
        <v>177.1</v>
      </c>
      <c r="D45" s="299">
        <v>159.19999999999999</v>
      </c>
      <c r="E45" s="299">
        <f t="shared" si="6"/>
        <v>89.892715979672502</v>
      </c>
    </row>
    <row r="46" spans="1:5" x14ac:dyDescent="0.4">
      <c r="A46" s="302" t="s">
        <v>684</v>
      </c>
      <c r="B46" s="303" t="s">
        <v>15</v>
      </c>
      <c r="C46" s="301">
        <v>1715.2</v>
      </c>
      <c r="D46" s="299">
        <v>1614.5</v>
      </c>
      <c r="E46" s="299">
        <f t="shared" si="6"/>
        <v>94.128964552238799</v>
      </c>
    </row>
    <row r="47" spans="1:5" x14ac:dyDescent="0.4">
      <c r="A47" s="302" t="s">
        <v>685</v>
      </c>
      <c r="B47" s="303" t="s">
        <v>15</v>
      </c>
      <c r="C47" s="301">
        <v>2447.6</v>
      </c>
      <c r="D47" s="299">
        <v>2567.1999999999998</v>
      </c>
      <c r="E47" s="299">
        <f t="shared" si="6"/>
        <v>104.88641934956692</v>
      </c>
    </row>
    <row r="48" spans="1:5" x14ac:dyDescent="0.4">
      <c r="A48" s="306" t="s">
        <v>699</v>
      </c>
      <c r="B48" s="303"/>
      <c r="C48" s="301"/>
      <c r="D48" s="299"/>
      <c r="E48" s="299"/>
    </row>
    <row r="49" spans="1:5" x14ac:dyDescent="0.4">
      <c r="A49" s="302" t="s">
        <v>698</v>
      </c>
      <c r="B49" s="303" t="s">
        <v>15</v>
      </c>
      <c r="C49" s="307" t="s">
        <v>923</v>
      </c>
      <c r="D49" s="308" t="s">
        <v>954</v>
      </c>
      <c r="E49" s="299">
        <f t="shared" ref="E49:E52" si="7">D49/C49*100</f>
        <v>101.3416575130579</v>
      </c>
    </row>
    <row r="50" spans="1:5" x14ac:dyDescent="0.4">
      <c r="A50" s="302" t="s">
        <v>687</v>
      </c>
      <c r="B50" s="303" t="s">
        <v>15</v>
      </c>
      <c r="C50" s="307" t="s">
        <v>924</v>
      </c>
      <c r="D50" s="308" t="s">
        <v>955</v>
      </c>
      <c r="E50" s="299">
        <f t="shared" si="7"/>
        <v>101.01870660643361</v>
      </c>
    </row>
    <row r="51" spans="1:5" x14ac:dyDescent="0.4">
      <c r="A51" s="302" t="s">
        <v>684</v>
      </c>
      <c r="B51" s="303" t="s">
        <v>15</v>
      </c>
      <c r="C51" s="307" t="s">
        <v>925</v>
      </c>
      <c r="D51" s="308" t="s">
        <v>956</v>
      </c>
      <c r="E51" s="299">
        <f t="shared" si="7"/>
        <v>100.47348053721829</v>
      </c>
    </row>
    <row r="52" spans="1:5" x14ac:dyDescent="0.4">
      <c r="A52" s="302" t="s">
        <v>685</v>
      </c>
      <c r="B52" s="303" t="s">
        <v>15</v>
      </c>
      <c r="C52" s="307" t="s">
        <v>926</v>
      </c>
      <c r="D52" s="308" t="s">
        <v>957</v>
      </c>
      <c r="E52" s="299">
        <f t="shared" si="7"/>
        <v>102.85104092511241</v>
      </c>
    </row>
    <row r="53" spans="1:5" x14ac:dyDescent="0.4">
      <c r="A53" s="306" t="s">
        <v>700</v>
      </c>
      <c r="B53" s="303"/>
      <c r="C53" s="301"/>
      <c r="D53" s="301"/>
      <c r="E53" s="301"/>
    </row>
    <row r="54" spans="1:5" x14ac:dyDescent="0.4">
      <c r="A54" s="302" t="s">
        <v>701</v>
      </c>
      <c r="B54" s="303" t="s">
        <v>272</v>
      </c>
      <c r="C54" s="301">
        <v>0</v>
      </c>
      <c r="D54" s="301">
        <v>0</v>
      </c>
      <c r="E54" s="301">
        <v>0</v>
      </c>
    </row>
    <row r="55" spans="1:5" x14ac:dyDescent="0.4">
      <c r="A55" s="302" t="s">
        <v>687</v>
      </c>
      <c r="B55" s="303" t="s">
        <v>272</v>
      </c>
      <c r="C55" s="301">
        <v>0</v>
      </c>
      <c r="D55" s="301">
        <v>0</v>
      </c>
      <c r="E55" s="301">
        <v>0</v>
      </c>
    </row>
    <row r="56" spans="1:5" ht="57.6" customHeight="1" x14ac:dyDescent="0.4">
      <c r="A56" s="302" t="s">
        <v>684</v>
      </c>
      <c r="B56" s="303" t="s">
        <v>272</v>
      </c>
      <c r="C56" s="284" t="s">
        <v>892</v>
      </c>
      <c r="D56" s="284" t="s">
        <v>892</v>
      </c>
      <c r="E56" s="284"/>
    </row>
    <row r="57" spans="1:5" x14ac:dyDescent="0.4">
      <c r="A57" s="302" t="s">
        <v>685</v>
      </c>
      <c r="B57" s="303" t="s">
        <v>272</v>
      </c>
      <c r="C57" s="309">
        <v>0</v>
      </c>
      <c r="D57" s="309">
        <v>0</v>
      </c>
      <c r="E57" s="301">
        <v>0</v>
      </c>
    </row>
    <row r="58" spans="1:5" x14ac:dyDescent="0.4">
      <c r="A58" s="306" t="s">
        <v>903</v>
      </c>
      <c r="B58" s="303"/>
      <c r="C58" s="301"/>
      <c r="D58" s="301"/>
      <c r="E58" s="301"/>
    </row>
    <row r="59" spans="1:5" x14ac:dyDescent="0.4">
      <c r="A59" s="302" t="s">
        <v>702</v>
      </c>
      <c r="B59" s="303" t="s">
        <v>15</v>
      </c>
      <c r="C59" s="301"/>
      <c r="D59" s="301"/>
      <c r="E59" s="301"/>
    </row>
    <row r="60" spans="1:5" x14ac:dyDescent="0.4">
      <c r="A60" s="302" t="s">
        <v>687</v>
      </c>
      <c r="B60" s="303" t="s">
        <v>15</v>
      </c>
      <c r="C60" s="301"/>
      <c r="D60" s="301"/>
      <c r="E60" s="301"/>
    </row>
    <row r="61" spans="1:5" x14ac:dyDescent="0.4">
      <c r="A61" s="302" t="s">
        <v>684</v>
      </c>
      <c r="B61" s="303" t="s">
        <v>15</v>
      </c>
      <c r="C61" s="301"/>
      <c r="D61" s="301"/>
      <c r="E61" s="301"/>
    </row>
    <row r="62" spans="1:5" x14ac:dyDescent="0.4">
      <c r="A62" s="302" t="s">
        <v>685</v>
      </c>
      <c r="B62" s="303" t="s">
        <v>15</v>
      </c>
      <c r="C62" s="301"/>
      <c r="D62" s="301"/>
      <c r="E62" s="301"/>
    </row>
    <row r="63" spans="1:5" ht="29.4" customHeight="1" x14ac:dyDescent="0.4">
      <c r="A63" s="304" t="s">
        <v>18</v>
      </c>
      <c r="B63" s="310"/>
      <c r="C63" s="301"/>
      <c r="D63" s="301"/>
      <c r="E63" s="284"/>
    </row>
    <row r="64" spans="1:5" x14ac:dyDescent="0.4">
      <c r="A64" s="306" t="s">
        <v>19</v>
      </c>
      <c r="B64" s="303"/>
      <c r="C64" s="301"/>
      <c r="D64" s="301"/>
      <c r="E64" s="301"/>
    </row>
    <row r="65" spans="1:5" x14ac:dyDescent="0.4">
      <c r="A65" s="302" t="s">
        <v>698</v>
      </c>
      <c r="B65" s="303" t="s">
        <v>20</v>
      </c>
      <c r="C65" s="301">
        <v>20.3</v>
      </c>
      <c r="D65" s="299">
        <v>31</v>
      </c>
      <c r="E65" s="299">
        <f t="shared" ref="E65:E67" si="8">D65/C65*100</f>
        <v>152.70935960591132</v>
      </c>
    </row>
    <row r="66" spans="1:5" x14ac:dyDescent="0.4">
      <c r="A66" s="302" t="s">
        <v>687</v>
      </c>
      <c r="B66" s="303" t="s">
        <v>20</v>
      </c>
      <c r="C66" s="301">
        <v>21.2</v>
      </c>
      <c r="D66" s="299">
        <v>32.1</v>
      </c>
      <c r="E66" s="299">
        <f t="shared" si="8"/>
        <v>151.41509433962267</v>
      </c>
    </row>
    <row r="67" spans="1:5" x14ac:dyDescent="0.4">
      <c r="A67" s="302" t="s">
        <v>685</v>
      </c>
      <c r="B67" s="303" t="s">
        <v>20</v>
      </c>
      <c r="C67" s="301">
        <v>15.6</v>
      </c>
      <c r="D67" s="299">
        <v>22.9</v>
      </c>
      <c r="E67" s="299">
        <f t="shared" si="8"/>
        <v>146.7948717948718</v>
      </c>
    </row>
    <row r="68" spans="1:5" x14ac:dyDescent="0.4">
      <c r="A68" s="306" t="s">
        <v>21</v>
      </c>
      <c r="B68" s="303"/>
      <c r="C68" s="301"/>
      <c r="D68" s="299"/>
      <c r="E68" s="299"/>
    </row>
    <row r="69" spans="1:5" ht="19.95" customHeight="1" x14ac:dyDescent="0.4">
      <c r="A69" s="302" t="s">
        <v>701</v>
      </c>
      <c r="B69" s="303" t="s">
        <v>20</v>
      </c>
      <c r="C69" s="301">
        <v>18.399999999999999</v>
      </c>
      <c r="D69" s="299">
        <v>14.5</v>
      </c>
      <c r="E69" s="299">
        <f t="shared" ref="E69:E71" si="9">D69/C69*100</f>
        <v>78.804347826086968</v>
      </c>
    </row>
    <row r="70" spans="1:5" x14ac:dyDescent="0.4">
      <c r="A70" s="302" t="s">
        <v>687</v>
      </c>
      <c r="B70" s="303" t="s">
        <v>20</v>
      </c>
      <c r="C70" s="301">
        <v>18.2</v>
      </c>
      <c r="D70" s="299">
        <v>14.4</v>
      </c>
      <c r="E70" s="299">
        <f t="shared" si="9"/>
        <v>79.120879120879124</v>
      </c>
    </row>
    <row r="71" spans="1:5" x14ac:dyDescent="0.4">
      <c r="A71" s="302" t="s">
        <v>685</v>
      </c>
      <c r="B71" s="303" t="s">
        <v>20</v>
      </c>
      <c r="C71" s="301">
        <v>21.2</v>
      </c>
      <c r="D71" s="299">
        <v>15.6</v>
      </c>
      <c r="E71" s="299">
        <f t="shared" si="9"/>
        <v>73.584905660377359</v>
      </c>
    </row>
    <row r="72" spans="1:5" x14ac:dyDescent="0.4">
      <c r="A72" s="306" t="s">
        <v>22</v>
      </c>
      <c r="B72" s="303"/>
      <c r="C72" s="301"/>
      <c r="D72" s="299"/>
      <c r="E72" s="299"/>
    </row>
    <row r="73" spans="1:5" x14ac:dyDescent="0.4">
      <c r="A73" s="302" t="s">
        <v>698</v>
      </c>
      <c r="B73" s="303" t="s">
        <v>20</v>
      </c>
      <c r="C73" s="301">
        <v>144.9</v>
      </c>
      <c r="D73" s="299">
        <v>151.80000000000001</v>
      </c>
      <c r="E73" s="299">
        <f t="shared" ref="E73:E76" si="10">D73/C73*100</f>
        <v>104.76190476190477</v>
      </c>
    </row>
    <row r="74" spans="1:5" x14ac:dyDescent="0.4">
      <c r="A74" s="302" t="s">
        <v>687</v>
      </c>
      <c r="B74" s="303" t="s">
        <v>20</v>
      </c>
      <c r="C74" s="301">
        <v>251.6</v>
      </c>
      <c r="D74" s="299">
        <v>277.60000000000002</v>
      </c>
      <c r="E74" s="299">
        <f t="shared" si="10"/>
        <v>110.33386327503976</v>
      </c>
    </row>
    <row r="75" spans="1:5" x14ac:dyDescent="0.4">
      <c r="A75" s="302" t="s">
        <v>684</v>
      </c>
      <c r="B75" s="303" t="s">
        <v>20</v>
      </c>
      <c r="C75" s="301">
        <v>133</v>
      </c>
      <c r="D75" s="299">
        <v>141</v>
      </c>
      <c r="E75" s="299">
        <f t="shared" si="10"/>
        <v>106.01503759398496</v>
      </c>
    </row>
    <row r="76" spans="1:5" x14ac:dyDescent="0.4">
      <c r="A76" s="302" t="s">
        <v>703</v>
      </c>
      <c r="B76" s="303" t="s">
        <v>20</v>
      </c>
      <c r="C76" s="301">
        <v>550</v>
      </c>
      <c r="D76" s="299">
        <v>300</v>
      </c>
      <c r="E76" s="299">
        <f t="shared" si="10"/>
        <v>54.54545454545454</v>
      </c>
    </row>
    <row r="77" spans="1:5" x14ac:dyDescent="0.4">
      <c r="A77" s="306" t="s">
        <v>23</v>
      </c>
      <c r="B77" s="303"/>
      <c r="C77" s="284"/>
      <c r="D77" s="311"/>
      <c r="E77" s="299"/>
    </row>
    <row r="78" spans="1:5" x14ac:dyDescent="0.4">
      <c r="A78" s="302" t="s">
        <v>698</v>
      </c>
      <c r="B78" s="303" t="s">
        <v>20</v>
      </c>
      <c r="C78" s="301">
        <v>220.5</v>
      </c>
      <c r="D78" s="299">
        <v>223.2</v>
      </c>
      <c r="E78" s="299">
        <f t="shared" ref="E78:E81" si="11">D78/C78*100</f>
        <v>101.22448979591836</v>
      </c>
    </row>
    <row r="79" spans="1:5" x14ac:dyDescent="0.4">
      <c r="A79" s="302" t="s">
        <v>687</v>
      </c>
      <c r="B79" s="303" t="s">
        <v>20</v>
      </c>
      <c r="C79" s="301">
        <v>40</v>
      </c>
      <c r="D79" s="299">
        <v>300</v>
      </c>
      <c r="E79" s="299">
        <f t="shared" si="11"/>
        <v>750</v>
      </c>
    </row>
    <row r="80" spans="1:5" x14ac:dyDescent="0.4">
      <c r="A80" s="302" t="s">
        <v>684</v>
      </c>
      <c r="B80" s="303" t="s">
        <v>20</v>
      </c>
      <c r="C80" s="307" t="s">
        <v>927</v>
      </c>
      <c r="D80" s="308" t="s">
        <v>958</v>
      </c>
      <c r="E80" s="299">
        <f t="shared" si="11"/>
        <v>98.094834885690091</v>
      </c>
    </row>
    <row r="81" spans="1:5" x14ac:dyDescent="0.4">
      <c r="A81" s="302" t="s">
        <v>685</v>
      </c>
      <c r="B81" s="303" t="s">
        <v>20</v>
      </c>
      <c r="C81" s="307" t="s">
        <v>928</v>
      </c>
      <c r="D81" s="308" t="s">
        <v>959</v>
      </c>
      <c r="E81" s="299">
        <f t="shared" si="11"/>
        <v>139.89120580235723</v>
      </c>
    </row>
    <row r="82" spans="1:5" x14ac:dyDescent="0.4">
      <c r="A82" s="304" t="s">
        <v>704</v>
      </c>
      <c r="B82" s="305" t="s">
        <v>273</v>
      </c>
      <c r="C82" s="307"/>
      <c r="D82" s="307"/>
      <c r="E82" s="307"/>
    </row>
    <row r="83" spans="1:5" x14ac:dyDescent="0.4">
      <c r="A83" s="306" t="s">
        <v>24</v>
      </c>
      <c r="B83" s="305"/>
      <c r="C83" s="307"/>
      <c r="D83" s="307"/>
      <c r="E83" s="307"/>
    </row>
    <row r="84" spans="1:5" x14ac:dyDescent="0.4">
      <c r="A84" s="302" t="s">
        <v>698</v>
      </c>
      <c r="B84" s="303" t="s">
        <v>273</v>
      </c>
      <c r="C84" s="301">
        <v>10501</v>
      </c>
      <c r="D84" s="299">
        <v>10470</v>
      </c>
      <c r="E84" s="299">
        <f t="shared" ref="E84:E87" si="12">D84/C84*100</f>
        <v>99.704790019998086</v>
      </c>
    </row>
    <row r="85" spans="1:5" x14ac:dyDescent="0.4">
      <c r="A85" s="302" t="s">
        <v>687</v>
      </c>
      <c r="B85" s="303" t="s">
        <v>273</v>
      </c>
      <c r="C85" s="301">
        <v>2001</v>
      </c>
      <c r="D85" s="299">
        <v>1858</v>
      </c>
      <c r="E85" s="299">
        <f t="shared" si="12"/>
        <v>92.853573213393304</v>
      </c>
    </row>
    <row r="86" spans="1:5" x14ac:dyDescent="0.4">
      <c r="A86" s="302" t="s">
        <v>684</v>
      </c>
      <c r="B86" s="303" t="s">
        <v>273</v>
      </c>
      <c r="C86" s="301">
        <v>3591</v>
      </c>
      <c r="D86" s="299">
        <v>3551</v>
      </c>
      <c r="E86" s="299">
        <f t="shared" si="12"/>
        <v>98.886104149262039</v>
      </c>
    </row>
    <row r="87" spans="1:5" x14ac:dyDescent="0.4">
      <c r="A87" s="302" t="s">
        <v>685</v>
      </c>
      <c r="B87" s="303" t="s">
        <v>273</v>
      </c>
      <c r="C87" s="301">
        <v>4909</v>
      </c>
      <c r="D87" s="299">
        <v>5061</v>
      </c>
      <c r="E87" s="299">
        <f t="shared" si="12"/>
        <v>103.09635363617843</v>
      </c>
    </row>
    <row r="88" spans="1:5" x14ac:dyDescent="0.4">
      <c r="A88" s="306" t="s">
        <v>25</v>
      </c>
      <c r="B88" s="303"/>
      <c r="C88" s="301"/>
      <c r="D88" s="299"/>
      <c r="E88" s="299"/>
    </row>
    <row r="89" spans="1:5" x14ac:dyDescent="0.4">
      <c r="A89" s="302" t="s">
        <v>698</v>
      </c>
      <c r="B89" s="303" t="s">
        <v>273</v>
      </c>
      <c r="C89" s="301">
        <v>1913</v>
      </c>
      <c r="D89" s="299">
        <v>1458</v>
      </c>
      <c r="E89" s="299">
        <f t="shared" ref="E89" si="13">D89/C89*100</f>
        <v>76.215368531102982</v>
      </c>
    </row>
    <row r="90" spans="1:5" x14ac:dyDescent="0.4">
      <c r="A90" s="302" t="s">
        <v>687</v>
      </c>
      <c r="B90" s="303" t="s">
        <v>273</v>
      </c>
      <c r="C90" s="301"/>
      <c r="D90" s="299"/>
      <c r="E90" s="299"/>
    </row>
    <row r="91" spans="1:5" x14ac:dyDescent="0.4">
      <c r="A91" s="302" t="s">
        <v>684</v>
      </c>
      <c r="B91" s="303" t="s">
        <v>273</v>
      </c>
      <c r="C91" s="301">
        <v>1319</v>
      </c>
      <c r="D91" s="299">
        <v>974</v>
      </c>
      <c r="E91" s="299">
        <f t="shared" ref="E91:E92" si="14">D91/C91*100</f>
        <v>73.843821076573164</v>
      </c>
    </row>
    <row r="92" spans="1:5" x14ac:dyDescent="0.4">
      <c r="A92" s="302" t="s">
        <v>685</v>
      </c>
      <c r="B92" s="303" t="s">
        <v>273</v>
      </c>
      <c r="C92" s="301">
        <v>594</v>
      </c>
      <c r="D92" s="299">
        <v>484</v>
      </c>
      <c r="E92" s="299">
        <f t="shared" si="14"/>
        <v>81.481481481481481</v>
      </c>
    </row>
    <row r="93" spans="1:5" x14ac:dyDescent="0.4">
      <c r="A93" s="306" t="s">
        <v>26</v>
      </c>
      <c r="B93" s="303"/>
      <c r="C93" s="301"/>
      <c r="D93" s="299"/>
      <c r="E93" s="299"/>
    </row>
    <row r="94" spans="1:5" x14ac:dyDescent="0.4">
      <c r="A94" s="302" t="s">
        <v>698</v>
      </c>
      <c r="B94" s="303" t="s">
        <v>273</v>
      </c>
      <c r="C94" s="301">
        <v>10414</v>
      </c>
      <c r="D94" s="299">
        <v>8701</v>
      </c>
      <c r="E94" s="299">
        <f t="shared" ref="E94" si="15">D94/C94*100</f>
        <v>83.550989053197625</v>
      </c>
    </row>
    <row r="95" spans="1:5" x14ac:dyDescent="0.4">
      <c r="A95" s="302" t="s">
        <v>687</v>
      </c>
      <c r="B95" s="303" t="s">
        <v>273</v>
      </c>
      <c r="C95" s="301"/>
      <c r="D95" s="299"/>
      <c r="E95" s="299"/>
    </row>
    <row r="96" spans="1:5" x14ac:dyDescent="0.4">
      <c r="A96" s="302" t="s">
        <v>684</v>
      </c>
      <c r="B96" s="303" t="s">
        <v>273</v>
      </c>
      <c r="C96" s="301">
        <v>2692</v>
      </c>
      <c r="D96" s="299">
        <v>2051</v>
      </c>
      <c r="E96" s="299">
        <f t="shared" ref="E96:E97" si="16">D96/C96*100</f>
        <v>76.188707280832091</v>
      </c>
    </row>
    <row r="97" spans="1:5" x14ac:dyDescent="0.4">
      <c r="A97" s="302" t="s">
        <v>685</v>
      </c>
      <c r="B97" s="303" t="s">
        <v>273</v>
      </c>
      <c r="C97" s="301">
        <v>7722</v>
      </c>
      <c r="D97" s="299">
        <v>6650</v>
      </c>
      <c r="E97" s="299">
        <f t="shared" si="16"/>
        <v>86.117586117586114</v>
      </c>
    </row>
    <row r="98" spans="1:5" x14ac:dyDescent="0.4">
      <c r="A98" s="306" t="s">
        <v>705</v>
      </c>
      <c r="B98" s="303"/>
      <c r="C98" s="301"/>
      <c r="D98" s="299"/>
      <c r="E98" s="299"/>
    </row>
    <row r="99" spans="1:5" x14ac:dyDescent="0.4">
      <c r="A99" s="302" t="s">
        <v>698</v>
      </c>
      <c r="B99" s="303" t="s">
        <v>273</v>
      </c>
      <c r="C99" s="301">
        <v>16563</v>
      </c>
      <c r="D99" s="299">
        <v>15029</v>
      </c>
      <c r="E99" s="299">
        <f t="shared" ref="E99:E101" si="17">D99/C99*100</f>
        <v>90.738392803236138</v>
      </c>
    </row>
    <row r="100" spans="1:5" x14ac:dyDescent="0.4">
      <c r="A100" s="302" t="s">
        <v>684</v>
      </c>
      <c r="B100" s="303" t="s">
        <v>273</v>
      </c>
      <c r="C100" s="301">
        <v>13114</v>
      </c>
      <c r="D100" s="299">
        <v>10078</v>
      </c>
      <c r="E100" s="299">
        <f t="shared" si="17"/>
        <v>76.849168827207563</v>
      </c>
    </row>
    <row r="101" spans="1:5" x14ac:dyDescent="0.4">
      <c r="A101" s="302" t="s">
        <v>685</v>
      </c>
      <c r="B101" s="303" t="s">
        <v>273</v>
      </c>
      <c r="C101" s="301">
        <v>3449</v>
      </c>
      <c r="D101" s="299">
        <v>4951</v>
      </c>
      <c r="E101" s="299">
        <f t="shared" si="17"/>
        <v>143.54885474050448</v>
      </c>
    </row>
    <row r="102" spans="1:5" x14ac:dyDescent="0.4">
      <c r="A102" s="312" t="s">
        <v>27</v>
      </c>
      <c r="B102" s="313"/>
      <c r="C102" s="301"/>
      <c r="D102" s="301"/>
      <c r="E102" s="301"/>
    </row>
    <row r="103" spans="1:5" ht="42" x14ac:dyDescent="0.4">
      <c r="A103" s="302" t="s">
        <v>893</v>
      </c>
      <c r="B103" s="303" t="s">
        <v>28</v>
      </c>
      <c r="C103" s="301">
        <v>5661</v>
      </c>
      <c r="D103" s="299">
        <v>5778</v>
      </c>
      <c r="E103" s="299">
        <f t="shared" ref="E103:E104" si="18">D103/C103*100</f>
        <v>102.06677265500794</v>
      </c>
    </row>
    <row r="104" spans="1:5" ht="18.600000000000001" customHeight="1" x14ac:dyDescent="0.4">
      <c r="A104" s="302" t="s">
        <v>894</v>
      </c>
      <c r="B104" s="303" t="s">
        <v>29</v>
      </c>
      <c r="C104" s="301">
        <v>832</v>
      </c>
      <c r="D104" s="299">
        <v>785</v>
      </c>
      <c r="E104" s="299">
        <f t="shared" si="18"/>
        <v>94.350961538461547</v>
      </c>
    </row>
    <row r="105" spans="1:5" x14ac:dyDescent="0.4">
      <c r="A105" s="302" t="s">
        <v>706</v>
      </c>
      <c r="B105" s="303" t="s">
        <v>29</v>
      </c>
      <c r="C105" s="301"/>
      <c r="D105" s="301"/>
      <c r="E105" s="301"/>
    </row>
    <row r="106" spans="1:5" x14ac:dyDescent="0.4">
      <c r="A106" s="302" t="s">
        <v>707</v>
      </c>
      <c r="B106" s="303" t="s">
        <v>28</v>
      </c>
      <c r="C106" s="301"/>
      <c r="D106" s="301"/>
      <c r="E106" s="301"/>
    </row>
    <row r="107" spans="1:5" x14ac:dyDescent="0.4">
      <c r="A107" s="302" t="s">
        <v>708</v>
      </c>
      <c r="B107" s="303" t="s">
        <v>30</v>
      </c>
      <c r="C107" s="301"/>
      <c r="D107" s="301"/>
      <c r="E107" s="301"/>
    </row>
    <row r="108" spans="1:5" x14ac:dyDescent="0.4">
      <c r="A108" s="304" t="s">
        <v>31</v>
      </c>
      <c r="B108" s="303"/>
      <c r="C108" s="301"/>
      <c r="D108" s="301"/>
      <c r="E108" s="301"/>
    </row>
    <row r="109" spans="1:5" ht="21" customHeight="1" x14ac:dyDescent="0.4">
      <c r="A109" s="302" t="s">
        <v>709</v>
      </c>
      <c r="B109" s="303" t="s">
        <v>32</v>
      </c>
      <c r="C109" s="301">
        <v>10</v>
      </c>
      <c r="D109" s="299">
        <v>15.6</v>
      </c>
      <c r="E109" s="299">
        <f t="shared" ref="E109:E110" si="19">D109/C109*100</f>
        <v>156</v>
      </c>
    </row>
    <row r="110" spans="1:5" ht="42" x14ac:dyDescent="0.4">
      <c r="A110" s="302" t="s">
        <v>710</v>
      </c>
      <c r="B110" s="303" t="s">
        <v>28</v>
      </c>
      <c r="C110" s="301">
        <v>400</v>
      </c>
      <c r="D110" s="299">
        <v>400</v>
      </c>
      <c r="E110" s="299">
        <f t="shared" si="19"/>
        <v>100</v>
      </c>
    </row>
    <row r="111" spans="1:5" ht="40.799999999999997" x14ac:dyDescent="0.4">
      <c r="A111" s="304" t="s">
        <v>482</v>
      </c>
      <c r="B111" s="303"/>
      <c r="C111" s="301"/>
      <c r="D111" s="301"/>
      <c r="E111" s="301"/>
    </row>
    <row r="112" spans="1:5" x14ac:dyDescent="0.4">
      <c r="A112" s="302" t="s">
        <v>33</v>
      </c>
      <c r="B112" s="303" t="s">
        <v>237</v>
      </c>
      <c r="C112" s="301">
        <v>272</v>
      </c>
      <c r="D112" s="299">
        <v>272</v>
      </c>
      <c r="E112" s="299">
        <f t="shared" ref="E112" si="20">D112/C112*100</f>
        <v>100</v>
      </c>
    </row>
    <row r="113" spans="1:5" x14ac:dyDescent="0.4">
      <c r="A113" s="302" t="s">
        <v>483</v>
      </c>
      <c r="B113" s="303"/>
      <c r="C113" s="301"/>
      <c r="D113" s="299"/>
      <c r="E113" s="299"/>
    </row>
    <row r="114" spans="1:5" x14ac:dyDescent="0.4">
      <c r="A114" s="302" t="s">
        <v>711</v>
      </c>
      <c r="B114" s="303" t="s">
        <v>237</v>
      </c>
      <c r="C114" s="301">
        <v>56</v>
      </c>
      <c r="D114" s="299">
        <v>59</v>
      </c>
      <c r="E114" s="299">
        <f t="shared" ref="E114:E116" si="21">D114/C114*100</f>
        <v>105.35714285714286</v>
      </c>
    </row>
    <row r="115" spans="1:5" x14ac:dyDescent="0.4">
      <c r="A115" s="302" t="s">
        <v>712</v>
      </c>
      <c r="B115" s="303" t="s">
        <v>237</v>
      </c>
      <c r="C115" s="301">
        <v>80</v>
      </c>
      <c r="D115" s="299">
        <v>80</v>
      </c>
      <c r="E115" s="299">
        <f t="shared" si="21"/>
        <v>100</v>
      </c>
    </row>
    <row r="116" spans="1:5" x14ac:dyDescent="0.4">
      <c r="A116" s="302" t="s">
        <v>713</v>
      </c>
      <c r="B116" s="303" t="s">
        <v>237</v>
      </c>
      <c r="C116" s="301">
        <v>110</v>
      </c>
      <c r="D116" s="299">
        <v>110</v>
      </c>
      <c r="E116" s="299">
        <f t="shared" si="21"/>
        <v>100</v>
      </c>
    </row>
    <row r="117" spans="1:5" x14ac:dyDescent="0.4">
      <c r="A117" s="302" t="s">
        <v>484</v>
      </c>
      <c r="B117" s="303"/>
      <c r="C117" s="301"/>
      <c r="D117" s="299"/>
      <c r="E117" s="299"/>
    </row>
    <row r="118" spans="1:5" x14ac:dyDescent="0.4">
      <c r="A118" s="302" t="s">
        <v>714</v>
      </c>
      <c r="B118" s="303" t="s">
        <v>237</v>
      </c>
      <c r="C118" s="301">
        <v>64</v>
      </c>
      <c r="D118" s="299">
        <v>64</v>
      </c>
      <c r="E118" s="299">
        <f t="shared" ref="E118:E119" si="22">D118/C118*100</f>
        <v>100</v>
      </c>
    </row>
    <row r="119" spans="1:5" x14ac:dyDescent="0.4">
      <c r="A119" s="302" t="s">
        <v>715</v>
      </c>
      <c r="B119" s="303" t="s">
        <v>237</v>
      </c>
      <c r="C119" s="301">
        <v>4</v>
      </c>
      <c r="D119" s="299">
        <v>3</v>
      </c>
      <c r="E119" s="299">
        <f t="shared" si="22"/>
        <v>75</v>
      </c>
    </row>
    <row r="120" spans="1:5" ht="40.799999999999997" x14ac:dyDescent="0.4">
      <c r="A120" s="304" t="s">
        <v>716</v>
      </c>
      <c r="B120" s="303"/>
      <c r="C120" s="301"/>
      <c r="D120" s="301"/>
      <c r="E120" s="301"/>
    </row>
    <row r="121" spans="1:5" x14ac:dyDescent="0.4">
      <c r="A121" s="302" t="s">
        <v>717</v>
      </c>
      <c r="B121" s="303" t="s">
        <v>47</v>
      </c>
      <c r="C121" s="301">
        <v>17</v>
      </c>
      <c r="D121" s="299">
        <v>14</v>
      </c>
      <c r="E121" s="299">
        <f t="shared" ref="E121" si="23">D121/C121*100</f>
        <v>82.35294117647058</v>
      </c>
    </row>
    <row r="122" spans="1:5" x14ac:dyDescent="0.4">
      <c r="A122" s="302" t="s">
        <v>718</v>
      </c>
      <c r="B122" s="303" t="s">
        <v>47</v>
      </c>
      <c r="C122" s="284">
        <v>0</v>
      </c>
      <c r="D122" s="284">
        <v>0</v>
      </c>
      <c r="E122" s="299">
        <v>0</v>
      </c>
    </row>
    <row r="123" spans="1:5" x14ac:dyDescent="0.4">
      <c r="A123" s="302" t="s">
        <v>719</v>
      </c>
      <c r="B123" s="303" t="s">
        <v>56</v>
      </c>
      <c r="C123" s="301">
        <v>153775</v>
      </c>
      <c r="D123" s="299">
        <v>786912</v>
      </c>
      <c r="E123" s="299" t="s">
        <v>960</v>
      </c>
    </row>
    <row r="124" spans="1:5" x14ac:dyDescent="0.4">
      <c r="A124" s="302" t="s">
        <v>720</v>
      </c>
      <c r="B124" s="303" t="s">
        <v>12</v>
      </c>
      <c r="C124" s="301">
        <v>27.2</v>
      </c>
      <c r="D124" s="301">
        <v>58.5</v>
      </c>
      <c r="E124" s="301"/>
    </row>
    <row r="125" spans="1:5" ht="51.6" customHeight="1" x14ac:dyDescent="0.4">
      <c r="A125" s="304" t="s">
        <v>35</v>
      </c>
      <c r="B125" s="303" t="s">
        <v>36</v>
      </c>
      <c r="C125" s="301">
        <v>865925</v>
      </c>
      <c r="D125" s="299">
        <v>873943</v>
      </c>
      <c r="E125" s="299">
        <f t="shared" ref="E125:E126" si="24">D125/C125*100</f>
        <v>100.9259462424575</v>
      </c>
    </row>
    <row r="126" spans="1:5" x14ac:dyDescent="0.4">
      <c r="A126" s="302" t="s">
        <v>721</v>
      </c>
      <c r="B126" s="303" t="s">
        <v>12</v>
      </c>
      <c r="C126" s="301">
        <v>63.8</v>
      </c>
      <c r="D126" s="301">
        <v>65.2</v>
      </c>
      <c r="E126" s="299">
        <f t="shared" si="24"/>
        <v>102.19435736677116</v>
      </c>
    </row>
    <row r="127" spans="1:5" ht="66.75" customHeight="1" x14ac:dyDescent="0.4">
      <c r="A127" s="304" t="s">
        <v>37</v>
      </c>
      <c r="B127" s="313"/>
      <c r="C127" s="301"/>
      <c r="D127" s="301"/>
      <c r="E127" s="301"/>
    </row>
    <row r="128" spans="1:5" ht="22.2" customHeight="1" x14ac:dyDescent="0.4">
      <c r="A128" s="306" t="s">
        <v>722</v>
      </c>
      <c r="B128" s="303" t="s">
        <v>15</v>
      </c>
      <c r="C128" s="301"/>
      <c r="D128" s="301"/>
      <c r="E128" s="301"/>
    </row>
    <row r="129" spans="1:5" ht="42.6" customHeight="1" x14ac:dyDescent="0.4">
      <c r="A129" s="395" t="s">
        <v>895</v>
      </c>
      <c r="B129" s="395"/>
      <c r="C129" s="395"/>
      <c r="D129" s="395"/>
      <c r="E129" s="395"/>
    </row>
    <row r="130" spans="1:5" ht="40.950000000000003" customHeight="1" x14ac:dyDescent="0.4">
      <c r="A130" s="388" t="s">
        <v>896</v>
      </c>
      <c r="B130" s="388"/>
      <c r="C130" s="388"/>
      <c r="D130" s="388"/>
      <c r="E130" s="388"/>
    </row>
    <row r="131" spans="1:5" ht="38.4" customHeight="1" x14ac:dyDescent="0.4">
      <c r="A131" s="388" t="s">
        <v>897</v>
      </c>
      <c r="B131" s="388"/>
      <c r="C131" s="388"/>
      <c r="D131" s="388"/>
      <c r="E131" s="388"/>
    </row>
    <row r="132" spans="1:5" ht="40.950000000000003" customHeight="1" x14ac:dyDescent="0.4">
      <c r="A132" s="388" t="s">
        <v>898</v>
      </c>
      <c r="B132" s="388"/>
      <c r="C132" s="388"/>
      <c r="D132" s="388"/>
      <c r="E132" s="388"/>
    </row>
    <row r="133" spans="1:5" ht="81.599999999999994" customHeight="1" x14ac:dyDescent="0.4">
      <c r="A133" s="388"/>
      <c r="B133" s="388"/>
      <c r="C133" s="388"/>
      <c r="D133" s="388"/>
      <c r="E133" s="388"/>
    </row>
    <row r="143" spans="1:5" ht="36.6" customHeight="1" x14ac:dyDescent="0.4"/>
    <row r="144" spans="1:5" ht="13.95" customHeight="1" x14ac:dyDescent="0.4"/>
  </sheetData>
  <mergeCells count="9">
    <mergeCell ref="A130:E130"/>
    <mergeCell ref="A131:E131"/>
    <mergeCell ref="A132:E132"/>
    <mergeCell ref="A133:E133"/>
    <mergeCell ref="A1:E1"/>
    <mergeCell ref="A2:E2"/>
    <mergeCell ref="A3:A4"/>
    <mergeCell ref="B3:B4"/>
    <mergeCell ref="A129:E129"/>
  </mergeCells>
  <printOptions horizontalCentered="1"/>
  <pageMargins left="0.23622047244094491" right="0.23622047244094491" top="0.74803149606299213" bottom="0.74803149606299213" header="0.31496062992125984" footer="0.31496062992125984"/>
  <pageSetup paperSize="9" scale="65" orientation="portrait" r:id="rId1"/>
  <headerFooter alignWithMargins="0">
    <oddFooter>&amp;C&amp;P&amp;R&amp;A</oddFooter>
  </headerFooter>
  <rowBreaks count="3" manualBreakCount="3">
    <brk id="36" max="16383" man="1"/>
    <brk id="62" max="16383" man="1"/>
    <brk id="9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73"/>
  <sheetViews>
    <sheetView view="pageBreakPreview" zoomScale="90" zoomScaleNormal="75" zoomScaleSheetLayoutView="90" workbookViewId="0">
      <pane ySplit="5" topLeftCell="A6" activePane="bottomLeft" state="frozen"/>
      <selection activeCell="B7" sqref="B7:J7"/>
      <selection pane="bottomLeft" activeCell="I12" sqref="I12"/>
    </sheetView>
  </sheetViews>
  <sheetFormatPr defaultColWidth="8.88671875" defaultRowHeight="18" x14ac:dyDescent="0.35"/>
  <cols>
    <col min="1" max="1" width="58.6640625" style="67" customWidth="1"/>
    <col min="2" max="2" width="16.33203125" style="141" customWidth="1"/>
    <col min="3" max="3" width="15.33203125" style="67" customWidth="1"/>
    <col min="4" max="4" width="13.6640625" style="67" customWidth="1"/>
    <col min="5" max="5" width="14.109375" style="67" customWidth="1"/>
    <col min="6" max="6" width="8.88671875" style="67" hidden="1" customWidth="1"/>
    <col min="7" max="7" width="2" style="67" customWidth="1"/>
    <col min="8" max="16384" width="8.88671875" style="67"/>
  </cols>
  <sheetData>
    <row r="1" spans="1:5" ht="15.6" customHeight="1" x14ac:dyDescent="0.35">
      <c r="A1" s="400" t="s">
        <v>231</v>
      </c>
      <c r="B1" s="400"/>
      <c r="C1" s="400"/>
      <c r="D1" s="400"/>
      <c r="E1" s="400"/>
    </row>
    <row r="2" spans="1:5" ht="22.95" customHeight="1" x14ac:dyDescent="0.35">
      <c r="A2" s="396" t="s">
        <v>46</v>
      </c>
      <c r="B2" s="396"/>
    </row>
    <row r="3" spans="1:5" ht="19.2" customHeight="1" x14ac:dyDescent="0.35">
      <c r="A3" s="355" t="s">
        <v>45</v>
      </c>
      <c r="B3" s="355" t="s">
        <v>549</v>
      </c>
      <c r="C3" s="355" t="s">
        <v>519</v>
      </c>
      <c r="D3" s="398"/>
      <c r="E3" s="399"/>
    </row>
    <row r="4" spans="1:5" x14ac:dyDescent="0.35">
      <c r="A4" s="397"/>
      <c r="B4" s="397"/>
      <c r="C4" s="179">
        <v>2018</v>
      </c>
      <c r="D4" s="179">
        <v>2019</v>
      </c>
      <c r="E4" s="179">
        <v>2020</v>
      </c>
    </row>
    <row r="5" spans="1:5" x14ac:dyDescent="0.35">
      <c r="A5" s="68">
        <v>1</v>
      </c>
      <c r="B5" s="128">
        <v>2</v>
      </c>
      <c r="C5" s="179">
        <v>3</v>
      </c>
      <c r="D5" s="179">
        <v>4</v>
      </c>
      <c r="E5" s="179">
        <v>5</v>
      </c>
    </row>
    <row r="6" spans="1:5" ht="72" x14ac:dyDescent="0.35">
      <c r="A6" s="79" t="s">
        <v>275</v>
      </c>
      <c r="B6" s="129" t="s">
        <v>36</v>
      </c>
      <c r="C6" s="200">
        <v>15612370</v>
      </c>
      <c r="D6" s="200">
        <v>10617700</v>
      </c>
      <c r="E6" s="178">
        <v>10976454</v>
      </c>
    </row>
    <row r="7" spans="1:5" ht="58.8" customHeight="1" x14ac:dyDescent="0.35">
      <c r="A7" s="213" t="s">
        <v>274</v>
      </c>
      <c r="B7" s="181" t="s">
        <v>43</v>
      </c>
      <c r="C7" s="182">
        <f>33122800/C6*100</f>
        <v>212.15741107852298</v>
      </c>
      <c r="D7" s="182">
        <f>D6/C6*100</f>
        <v>68.008252430604713</v>
      </c>
      <c r="E7" s="182">
        <f>E6/D6*100</f>
        <v>103.37882969004586</v>
      </c>
    </row>
    <row r="8" spans="1:5" ht="34.799999999999997" x14ac:dyDescent="0.35">
      <c r="A8" s="80" t="s">
        <v>560</v>
      </c>
      <c r="B8" s="129"/>
      <c r="C8" s="69"/>
      <c r="D8" s="69"/>
      <c r="E8" s="69"/>
    </row>
    <row r="9" spans="1:5" x14ac:dyDescent="0.35">
      <c r="A9" s="79" t="s">
        <v>257</v>
      </c>
      <c r="B9" s="129" t="s">
        <v>36</v>
      </c>
      <c r="C9" s="69">
        <v>10403016</v>
      </c>
      <c r="D9" s="69">
        <v>7235000</v>
      </c>
      <c r="E9" s="69">
        <v>9110902</v>
      </c>
    </row>
    <row r="10" spans="1:5" x14ac:dyDescent="0.35">
      <c r="A10" s="79" t="s">
        <v>258</v>
      </c>
      <c r="B10" s="129" t="s">
        <v>36</v>
      </c>
      <c r="C10" s="201">
        <v>5209354</v>
      </c>
      <c r="D10" s="201">
        <v>3382700</v>
      </c>
      <c r="E10" s="180">
        <v>1865552</v>
      </c>
    </row>
    <row r="11" spans="1:5" x14ac:dyDescent="0.35">
      <c r="A11" s="79" t="s">
        <v>276</v>
      </c>
      <c r="B11" s="129" t="s">
        <v>36</v>
      </c>
      <c r="C11" s="201">
        <v>1053367</v>
      </c>
      <c r="D11" s="201">
        <v>122400</v>
      </c>
      <c r="E11" s="180">
        <v>108700</v>
      </c>
    </row>
    <row r="12" spans="1:5" x14ac:dyDescent="0.35">
      <c r="A12" s="70" t="s">
        <v>277</v>
      </c>
      <c r="B12" s="129" t="s">
        <v>36</v>
      </c>
      <c r="C12" s="201">
        <v>1156683</v>
      </c>
      <c r="D12" s="201">
        <v>32400</v>
      </c>
      <c r="E12" s="180"/>
    </row>
    <row r="13" spans="1:5" x14ac:dyDescent="0.35">
      <c r="A13" s="70" t="s">
        <v>561</v>
      </c>
      <c r="B13" s="129" t="s">
        <v>36</v>
      </c>
      <c r="C13" s="201"/>
      <c r="D13" s="201"/>
      <c r="E13" s="180"/>
    </row>
    <row r="14" spans="1:5" x14ac:dyDescent="0.35">
      <c r="A14" s="79" t="s">
        <v>278</v>
      </c>
      <c r="B14" s="129" t="s">
        <v>36</v>
      </c>
      <c r="C14" s="201">
        <v>2782977</v>
      </c>
      <c r="D14" s="201">
        <v>2880400</v>
      </c>
      <c r="E14" s="180">
        <v>1551412</v>
      </c>
    </row>
    <row r="15" spans="1:5" x14ac:dyDescent="0.35">
      <c r="A15" s="79" t="s">
        <v>279</v>
      </c>
      <c r="B15" s="129" t="s">
        <v>36</v>
      </c>
      <c r="C15" s="69">
        <v>1890126</v>
      </c>
      <c r="D15" s="69">
        <v>1964200</v>
      </c>
      <c r="E15" s="69">
        <v>952250</v>
      </c>
    </row>
    <row r="16" spans="1:5" x14ac:dyDescent="0.35">
      <c r="A16" s="79" t="s">
        <v>280</v>
      </c>
      <c r="B16" s="129" t="s">
        <v>36</v>
      </c>
      <c r="C16" s="69">
        <v>838989</v>
      </c>
      <c r="D16" s="69">
        <v>799200</v>
      </c>
      <c r="E16" s="69">
        <v>544430</v>
      </c>
    </row>
    <row r="17" spans="1:5" x14ac:dyDescent="0.35">
      <c r="A17" s="79" t="s">
        <v>281</v>
      </c>
      <c r="B17" s="129" t="s">
        <v>36</v>
      </c>
      <c r="C17" s="69">
        <v>53862</v>
      </c>
      <c r="D17" s="69">
        <v>117100</v>
      </c>
      <c r="E17" s="69">
        <v>54732</v>
      </c>
    </row>
    <row r="18" spans="1:5" x14ac:dyDescent="0.35">
      <c r="A18" s="79" t="s">
        <v>282</v>
      </c>
      <c r="B18" s="129" t="s">
        <v>36</v>
      </c>
      <c r="C18" s="69">
        <v>81</v>
      </c>
      <c r="D18" s="69">
        <v>645</v>
      </c>
      <c r="E18" s="69"/>
    </row>
    <row r="19" spans="1:5" ht="39.75" customHeight="1" x14ac:dyDescent="0.35">
      <c r="A19" s="79" t="s">
        <v>562</v>
      </c>
      <c r="B19" s="129" t="s">
        <v>36</v>
      </c>
      <c r="C19" s="69"/>
      <c r="D19" s="69">
        <v>8130</v>
      </c>
      <c r="E19" s="69"/>
    </row>
    <row r="20" spans="1:5" x14ac:dyDescent="0.35">
      <c r="A20" s="79" t="s">
        <v>283</v>
      </c>
      <c r="B20" s="129" t="s">
        <v>36</v>
      </c>
      <c r="C20" s="69">
        <v>216246</v>
      </c>
      <c r="D20" s="69">
        <v>338693</v>
      </c>
      <c r="E20" s="69">
        <v>205415</v>
      </c>
    </row>
    <row r="21" spans="1:5" ht="36" customHeight="1" x14ac:dyDescent="0.35">
      <c r="A21" s="80" t="s">
        <v>563</v>
      </c>
      <c r="B21" s="142"/>
      <c r="C21" s="69"/>
      <c r="D21" s="69"/>
      <c r="E21" s="69"/>
    </row>
    <row r="22" spans="1:5" ht="36" x14ac:dyDescent="0.35">
      <c r="A22" s="79" t="s">
        <v>564</v>
      </c>
      <c r="B22" s="129" t="s">
        <v>36</v>
      </c>
      <c r="C22" s="69">
        <v>34700</v>
      </c>
      <c r="D22" s="69">
        <v>31003</v>
      </c>
      <c r="E22" s="69">
        <v>7743</v>
      </c>
    </row>
    <row r="23" spans="1:5" x14ac:dyDescent="0.35">
      <c r="A23" s="79" t="s">
        <v>259</v>
      </c>
      <c r="B23" s="129" t="s">
        <v>36</v>
      </c>
      <c r="C23" s="69"/>
      <c r="D23" s="69"/>
      <c r="E23" s="69"/>
    </row>
    <row r="24" spans="1:5" x14ac:dyDescent="0.35">
      <c r="A24" s="79" t="s">
        <v>260</v>
      </c>
      <c r="B24" s="129" t="s">
        <v>36</v>
      </c>
      <c r="C24" s="69">
        <v>4131359</v>
      </c>
      <c r="D24" s="69">
        <v>1928572</v>
      </c>
      <c r="E24" s="69">
        <v>987595</v>
      </c>
    </row>
    <row r="25" spans="1:5" ht="36" x14ac:dyDescent="0.35">
      <c r="A25" s="79" t="s">
        <v>565</v>
      </c>
      <c r="B25" s="129" t="s">
        <v>36</v>
      </c>
      <c r="C25" s="69" t="s">
        <v>929</v>
      </c>
      <c r="D25" s="69">
        <v>90229</v>
      </c>
      <c r="E25" s="69">
        <v>97986</v>
      </c>
    </row>
    <row r="26" spans="1:5" ht="54" x14ac:dyDescent="0.35">
      <c r="A26" s="79" t="s">
        <v>566</v>
      </c>
      <c r="B26" s="69" t="s">
        <v>36</v>
      </c>
      <c r="C26" s="69">
        <v>2023</v>
      </c>
      <c r="D26" s="69">
        <v>15448</v>
      </c>
      <c r="E26" s="69">
        <v>31012</v>
      </c>
    </row>
    <row r="27" spans="1:5" ht="18.600000000000001" customHeight="1" x14ac:dyDescent="0.35">
      <c r="A27" s="79" t="s">
        <v>567</v>
      </c>
      <c r="B27" s="129" t="s">
        <v>36</v>
      </c>
      <c r="C27" s="69">
        <v>6768</v>
      </c>
      <c r="D27" s="69">
        <v>147692</v>
      </c>
      <c r="E27" s="69">
        <v>517436</v>
      </c>
    </row>
    <row r="28" spans="1:5" ht="36.75" customHeight="1" x14ac:dyDescent="0.35">
      <c r="A28" s="79" t="s">
        <v>568</v>
      </c>
      <c r="B28" s="129" t="s">
        <v>36</v>
      </c>
      <c r="C28" s="69">
        <v>203823</v>
      </c>
      <c r="D28" s="69">
        <v>78051</v>
      </c>
      <c r="E28" s="69">
        <v>207344</v>
      </c>
    </row>
    <row r="29" spans="1:5" x14ac:dyDescent="0.35">
      <c r="A29" s="79" t="s">
        <v>569</v>
      </c>
      <c r="B29" s="129" t="s">
        <v>36</v>
      </c>
      <c r="C29" s="69">
        <v>6151857</v>
      </c>
      <c r="D29" s="69">
        <v>4667855</v>
      </c>
      <c r="E29" s="69">
        <v>6146767</v>
      </c>
    </row>
    <row r="30" spans="1:5" ht="36" x14ac:dyDescent="0.35">
      <c r="A30" s="79" t="s">
        <v>570</v>
      </c>
      <c r="B30" s="129" t="s">
        <v>36</v>
      </c>
      <c r="C30" s="69"/>
      <c r="D30" s="69"/>
      <c r="E30" s="69"/>
    </row>
    <row r="31" spans="1:5" x14ac:dyDescent="0.35">
      <c r="A31" s="79" t="s">
        <v>571</v>
      </c>
      <c r="B31" s="129" t="s">
        <v>36</v>
      </c>
      <c r="C31" s="69">
        <v>241</v>
      </c>
      <c r="D31" s="69">
        <v>55408</v>
      </c>
      <c r="E31" s="69">
        <v>56794</v>
      </c>
    </row>
    <row r="32" spans="1:5" x14ac:dyDescent="0.35">
      <c r="A32" s="79" t="s">
        <v>572</v>
      </c>
      <c r="B32" s="129" t="s">
        <v>36</v>
      </c>
      <c r="C32" s="69"/>
      <c r="D32" s="69"/>
      <c r="E32" s="69"/>
    </row>
    <row r="33" spans="1:5" x14ac:dyDescent="0.35">
      <c r="A33" s="79" t="s">
        <v>573</v>
      </c>
      <c r="B33" s="129" t="s">
        <v>36</v>
      </c>
      <c r="C33" s="69">
        <v>5618</v>
      </c>
      <c r="D33" s="69">
        <v>4588</v>
      </c>
      <c r="E33" s="69">
        <v>442427</v>
      </c>
    </row>
    <row r="34" spans="1:5" ht="24" customHeight="1" x14ac:dyDescent="0.35">
      <c r="A34" s="79" t="s">
        <v>574</v>
      </c>
      <c r="B34" s="129" t="s">
        <v>36</v>
      </c>
      <c r="C34" s="69"/>
      <c r="D34" s="69"/>
      <c r="E34" s="69"/>
    </row>
    <row r="35" spans="1:5" ht="36" x14ac:dyDescent="0.35">
      <c r="A35" s="79" t="s">
        <v>575</v>
      </c>
      <c r="B35" s="129" t="s">
        <v>36</v>
      </c>
      <c r="C35" s="69">
        <v>19330</v>
      </c>
      <c r="D35" s="69">
        <v>18060</v>
      </c>
      <c r="E35" s="69">
        <v>22372</v>
      </c>
    </row>
    <row r="36" spans="1:5" ht="36" x14ac:dyDescent="0.35">
      <c r="A36" s="79" t="s">
        <v>576</v>
      </c>
      <c r="B36" s="129" t="s">
        <v>36</v>
      </c>
      <c r="C36" s="69">
        <v>40547</v>
      </c>
      <c r="D36" s="69">
        <v>31612</v>
      </c>
      <c r="E36" s="69">
        <v>35348</v>
      </c>
    </row>
    <row r="37" spans="1:5" x14ac:dyDescent="0.35">
      <c r="A37" s="79" t="s">
        <v>261</v>
      </c>
      <c r="B37" s="129" t="s">
        <v>36</v>
      </c>
      <c r="C37" s="69">
        <v>2144624</v>
      </c>
      <c r="D37" s="69">
        <v>1397340</v>
      </c>
      <c r="E37" s="69">
        <v>959645</v>
      </c>
    </row>
    <row r="38" spans="1:5" ht="36" x14ac:dyDescent="0.35">
      <c r="A38" s="79" t="s">
        <v>577</v>
      </c>
      <c r="B38" s="129" t="s">
        <v>36</v>
      </c>
      <c r="C38" s="69">
        <v>637</v>
      </c>
      <c r="D38" s="69">
        <v>42949</v>
      </c>
      <c r="E38" s="69">
        <v>82678</v>
      </c>
    </row>
    <row r="39" spans="1:5" ht="36" x14ac:dyDescent="0.35">
      <c r="A39" s="79" t="s">
        <v>578</v>
      </c>
      <c r="B39" s="129" t="s">
        <v>36</v>
      </c>
      <c r="C39" s="69">
        <v>92454</v>
      </c>
      <c r="D39" s="69">
        <v>18255</v>
      </c>
      <c r="E39" s="69">
        <v>17009</v>
      </c>
    </row>
    <row r="40" spans="1:5" ht="19.5" customHeight="1" x14ac:dyDescent="0.35">
      <c r="A40" s="79" t="s">
        <v>579</v>
      </c>
      <c r="B40" s="129" t="s">
        <v>36</v>
      </c>
      <c r="C40" s="69"/>
      <c r="D40" s="69"/>
      <c r="E40" s="69"/>
    </row>
    <row r="41" spans="1:5" ht="27.6" customHeight="1" x14ac:dyDescent="0.35"/>
    <row r="49" ht="47.25" customHeight="1" x14ac:dyDescent="0.35"/>
    <row r="52" ht="45" customHeight="1" x14ac:dyDescent="0.35"/>
    <row r="73" ht="30" customHeight="1" x14ac:dyDescent="0.35"/>
  </sheetData>
  <mergeCells count="5">
    <mergeCell ref="A2:B2"/>
    <mergeCell ref="A3:A4"/>
    <mergeCell ref="B3:B4"/>
    <mergeCell ref="C3:E3"/>
    <mergeCell ref="A1:E1"/>
  </mergeCells>
  <printOptions horizontalCentered="1"/>
  <pageMargins left="0.78740157480314965" right="0.39370078740157483" top="0.59055118110236227" bottom="0.59055118110236227" header="0.31496062992125984" footer="0.31496062992125984"/>
  <pageSetup paperSize="9" scale="71" orientation="portrait" r:id="rId1"/>
  <headerFooter alignWithMargins="0">
    <oddFooter>&amp;C&amp;P&amp;R&amp;A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3"/>
  <sheetViews>
    <sheetView view="pageBreakPreview" zoomScaleNormal="100" workbookViewId="0">
      <pane ySplit="5" topLeftCell="A6" activePane="bottomLeft" state="frozen"/>
      <selection activeCell="B7" sqref="B7:J7"/>
      <selection pane="bottomLeft" activeCell="J7" sqref="J7"/>
    </sheetView>
  </sheetViews>
  <sheetFormatPr defaultRowHeight="13.2" x14ac:dyDescent="0.25"/>
  <cols>
    <col min="1" max="1" width="32.5546875" customWidth="1"/>
    <col min="2" max="2" width="19.109375" customWidth="1"/>
    <col min="3" max="3" width="12.88671875" customWidth="1"/>
    <col min="4" max="4" width="12.6640625" customWidth="1"/>
    <col min="5" max="5" width="12.33203125" customWidth="1"/>
    <col min="6" max="6" width="11.5546875" customWidth="1"/>
    <col min="7" max="7" width="17.109375" customWidth="1"/>
    <col min="8" max="8" width="13.44140625" customWidth="1"/>
    <col min="9" max="9" width="13" customWidth="1"/>
    <col min="10" max="10" width="6.88671875" customWidth="1"/>
    <col min="11" max="11" width="17.33203125" customWidth="1"/>
    <col min="12" max="12" width="16.6640625" customWidth="1"/>
  </cols>
  <sheetData>
    <row r="1" spans="1:5" x14ac:dyDescent="0.25">
      <c r="D1" s="401" t="s">
        <v>793</v>
      </c>
      <c r="E1" s="401"/>
    </row>
    <row r="2" spans="1:5" ht="25.2" customHeight="1" x14ac:dyDescent="0.25">
      <c r="A2" s="402" t="s">
        <v>262</v>
      </c>
      <c r="B2" s="403"/>
      <c r="C2" s="403"/>
    </row>
    <row r="3" spans="1:5" ht="40.200000000000003" customHeight="1" x14ac:dyDescent="0.25">
      <c r="A3" s="404" t="s">
        <v>45</v>
      </c>
      <c r="B3" s="404" t="s">
        <v>549</v>
      </c>
      <c r="C3" s="407" t="s">
        <v>519</v>
      </c>
      <c r="D3" s="408"/>
      <c r="E3" s="409"/>
    </row>
    <row r="4" spans="1:5" ht="25.95" customHeight="1" x14ac:dyDescent="0.25">
      <c r="A4" s="405"/>
      <c r="B4" s="405"/>
      <c r="C4" s="170">
        <v>2018</v>
      </c>
      <c r="D4" s="170">
        <v>2019</v>
      </c>
      <c r="E4" s="170">
        <v>2020</v>
      </c>
    </row>
    <row r="5" spans="1:5" ht="17.399999999999999" thickBot="1" x14ac:dyDescent="0.3">
      <c r="A5" s="171">
        <v>1</v>
      </c>
      <c r="B5" s="171">
        <v>2</v>
      </c>
      <c r="C5" s="171">
        <v>3</v>
      </c>
      <c r="D5" s="171">
        <v>4</v>
      </c>
      <c r="E5" s="171">
        <v>5</v>
      </c>
    </row>
    <row r="6" spans="1:5" ht="95.4" customHeight="1" x14ac:dyDescent="0.25">
      <c r="A6" s="126" t="s">
        <v>284</v>
      </c>
      <c r="B6" s="125" t="s">
        <v>47</v>
      </c>
      <c r="C6" s="100">
        <v>218</v>
      </c>
      <c r="D6" s="100">
        <v>210</v>
      </c>
      <c r="E6" s="100">
        <v>214</v>
      </c>
    </row>
    <row r="7" spans="1:5" ht="70.95" customHeight="1" x14ac:dyDescent="0.25">
      <c r="A7" s="126" t="s">
        <v>580</v>
      </c>
      <c r="B7" s="125" t="s">
        <v>36</v>
      </c>
      <c r="C7" s="201">
        <v>2131826</v>
      </c>
      <c r="D7" s="201">
        <v>2182173</v>
      </c>
      <c r="E7" s="160">
        <v>5906824</v>
      </c>
    </row>
    <row r="8" spans="1:5" ht="76.95" customHeight="1" x14ac:dyDescent="0.25">
      <c r="A8" s="126" t="s">
        <v>581</v>
      </c>
      <c r="B8" s="125" t="s">
        <v>582</v>
      </c>
      <c r="C8" s="172">
        <f>C7/3855417*100</f>
        <v>55.294304092138411</v>
      </c>
      <c r="D8" s="172">
        <f>D7/C7%</f>
        <v>102.36168430256504</v>
      </c>
      <c r="E8" s="172">
        <f>E7/D7%</f>
        <v>270.685413118025</v>
      </c>
    </row>
    <row r="10" spans="1:5" ht="16.8" x14ac:dyDescent="0.25">
      <c r="A10" s="39"/>
    </row>
    <row r="12" spans="1:5" x14ac:dyDescent="0.25">
      <c r="A12" s="406"/>
    </row>
    <row r="13" spans="1:5" x14ac:dyDescent="0.25">
      <c r="A13" s="406"/>
    </row>
  </sheetData>
  <mergeCells count="6">
    <mergeCell ref="D1:E1"/>
    <mergeCell ref="A2:C2"/>
    <mergeCell ref="A3:A4"/>
    <mergeCell ref="B3:B4"/>
    <mergeCell ref="A12:A13"/>
    <mergeCell ref="C3:E3"/>
  </mergeCells>
  <printOptions horizontalCentered="1"/>
  <pageMargins left="0.59055118110236227" right="0.59055118110236227" top="0.78740157480314965" bottom="0.59055118110236227" header="0.31496062992125984" footer="0.31496062992125984"/>
  <pageSetup paperSize="9" orientation="portrait" r:id="rId1"/>
  <headerFooter alignWithMargins="0">
    <oddFooter>&amp;C&amp;P&amp;R&amp;A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17"/>
  <sheetViews>
    <sheetView view="pageBreakPreview" topLeftCell="A7" zoomScale="70" zoomScaleNormal="100" zoomScaleSheetLayoutView="70" workbookViewId="0">
      <selection activeCell="L6" sqref="L6"/>
    </sheetView>
  </sheetViews>
  <sheetFormatPr defaultColWidth="8.88671875" defaultRowHeight="17.399999999999999" x14ac:dyDescent="0.3"/>
  <cols>
    <col min="1" max="1" width="4.88671875" style="290" customWidth="1"/>
    <col min="2" max="2" width="24.21875" style="289" customWidth="1"/>
    <col min="3" max="3" width="25.88671875" style="289" customWidth="1"/>
    <col min="4" max="4" width="111.88671875" style="289" customWidth="1"/>
    <col min="5" max="5" width="12.33203125" style="289" customWidth="1"/>
    <col min="6" max="6" width="18.6640625" style="289" customWidth="1"/>
    <col min="7" max="7" width="12.33203125" style="289" customWidth="1"/>
    <col min="8" max="8" width="44.88671875" style="289" customWidth="1"/>
    <col min="9" max="9" width="26.6640625" style="289" customWidth="1"/>
    <col min="10" max="10" width="16.33203125" style="289" customWidth="1"/>
    <col min="11" max="16384" width="8.88671875" style="289"/>
  </cols>
  <sheetData>
    <row r="1" spans="1:11" ht="22.8" x14ac:dyDescent="0.4">
      <c r="A1" s="412" t="s">
        <v>291</v>
      </c>
      <c r="B1" s="412"/>
      <c r="C1" s="412"/>
      <c r="D1" s="412"/>
      <c r="E1" s="412"/>
      <c r="F1" s="412"/>
      <c r="G1" s="412"/>
      <c r="H1" s="412"/>
      <c r="I1" s="412"/>
      <c r="J1" s="412"/>
      <c r="K1" s="288"/>
    </row>
    <row r="2" spans="1:11" ht="41.25" customHeight="1" x14ac:dyDescent="0.25">
      <c r="A2" s="413" t="s">
        <v>796</v>
      </c>
      <c r="B2" s="413"/>
      <c r="C2" s="413"/>
      <c r="D2" s="413"/>
      <c r="E2" s="413"/>
      <c r="F2" s="413"/>
      <c r="G2" s="413"/>
      <c r="H2" s="413"/>
      <c r="I2" s="413"/>
      <c r="J2" s="413"/>
    </row>
    <row r="3" spans="1:11" s="281" customFormat="1" ht="90" x14ac:dyDescent="0.25">
      <c r="A3" s="102" t="s">
        <v>264</v>
      </c>
      <c r="B3" s="102" t="s">
        <v>285</v>
      </c>
      <c r="C3" s="102" t="s">
        <v>49</v>
      </c>
      <c r="D3" s="102" t="s">
        <v>286</v>
      </c>
      <c r="E3" s="102" t="s">
        <v>287</v>
      </c>
      <c r="F3" s="102" t="s">
        <v>288</v>
      </c>
      <c r="G3" s="102" t="s">
        <v>289</v>
      </c>
      <c r="H3" s="102" t="s">
        <v>50</v>
      </c>
      <c r="I3" s="102" t="s">
        <v>51</v>
      </c>
      <c r="J3" s="102" t="s">
        <v>290</v>
      </c>
    </row>
    <row r="4" spans="1:11" s="281" customFormat="1" ht="125.4" customHeight="1" x14ac:dyDescent="0.25">
      <c r="A4" s="102"/>
      <c r="B4" s="279" t="s">
        <v>797</v>
      </c>
      <c r="C4" s="279" t="s">
        <v>798</v>
      </c>
      <c r="D4" s="279" t="s">
        <v>798</v>
      </c>
      <c r="E4" s="279" t="s">
        <v>795</v>
      </c>
      <c r="F4" s="279" t="s">
        <v>799</v>
      </c>
      <c r="G4" s="287">
        <v>109</v>
      </c>
      <c r="H4" s="280" t="s">
        <v>800</v>
      </c>
      <c r="I4" s="279" t="s">
        <v>801</v>
      </c>
      <c r="J4" s="279">
        <v>50</v>
      </c>
    </row>
    <row r="5" spans="1:11" s="281" customFormat="1" ht="138" customHeight="1" x14ac:dyDescent="0.25">
      <c r="A5" s="417"/>
      <c r="B5" s="414" t="s">
        <v>974</v>
      </c>
      <c r="C5" s="279" t="s">
        <v>975</v>
      </c>
      <c r="D5" s="279" t="s">
        <v>976</v>
      </c>
      <c r="E5" s="279" t="s">
        <v>977</v>
      </c>
      <c r="F5" s="279" t="s">
        <v>794</v>
      </c>
      <c r="G5" s="284">
        <v>153.1</v>
      </c>
      <c r="H5" s="280" t="s">
        <v>978</v>
      </c>
      <c r="I5" s="279" t="s">
        <v>979</v>
      </c>
      <c r="J5" s="279"/>
    </row>
    <row r="6" spans="1:11" s="281" customFormat="1" ht="125.4" customHeight="1" x14ac:dyDescent="0.25">
      <c r="A6" s="418"/>
      <c r="B6" s="415"/>
      <c r="C6" s="279" t="s">
        <v>980</v>
      </c>
      <c r="D6" s="279" t="s">
        <v>981</v>
      </c>
      <c r="E6" s="279" t="s">
        <v>977</v>
      </c>
      <c r="F6" s="279" t="s">
        <v>794</v>
      </c>
      <c r="G6" s="284">
        <v>52.4</v>
      </c>
      <c r="H6" s="280" t="s">
        <v>978</v>
      </c>
      <c r="I6" s="279" t="s">
        <v>979</v>
      </c>
      <c r="J6" s="279"/>
    </row>
    <row r="7" spans="1:11" s="281" customFormat="1" ht="106.8" customHeight="1" x14ac:dyDescent="0.25">
      <c r="A7" s="418"/>
      <c r="B7" s="415"/>
      <c r="C7" s="279" t="s">
        <v>983</v>
      </c>
      <c r="D7" s="279" t="s">
        <v>985</v>
      </c>
      <c r="E7" s="279" t="s">
        <v>984</v>
      </c>
      <c r="F7" s="279" t="s">
        <v>794</v>
      </c>
      <c r="G7" s="284">
        <v>45.3</v>
      </c>
      <c r="H7" s="280" t="s">
        <v>982</v>
      </c>
      <c r="I7" s="279" t="s">
        <v>979</v>
      </c>
      <c r="J7" s="279"/>
    </row>
    <row r="8" spans="1:11" s="281" customFormat="1" ht="118.8" customHeight="1" x14ac:dyDescent="0.25">
      <c r="A8" s="419"/>
      <c r="B8" s="416"/>
      <c r="C8" s="279" t="s">
        <v>987</v>
      </c>
      <c r="D8" s="279" t="s">
        <v>986</v>
      </c>
      <c r="E8" s="279"/>
      <c r="F8" s="279" t="s">
        <v>794</v>
      </c>
      <c r="G8" s="284">
        <v>17.8</v>
      </c>
      <c r="H8" s="280" t="s">
        <v>978</v>
      </c>
      <c r="I8" s="279" t="s">
        <v>979</v>
      </c>
      <c r="J8" s="279"/>
    </row>
    <row r="9" spans="1:11" s="281" customFormat="1" ht="104.4" customHeight="1" x14ac:dyDescent="0.25">
      <c r="A9" s="282"/>
      <c r="B9" s="279" t="s">
        <v>772</v>
      </c>
      <c r="C9" s="279" t="s">
        <v>973</v>
      </c>
      <c r="D9" s="279" t="s">
        <v>930</v>
      </c>
      <c r="E9" s="279">
        <v>2022</v>
      </c>
      <c r="F9" s="279" t="s">
        <v>257</v>
      </c>
      <c r="G9" s="279">
        <v>41</v>
      </c>
      <c r="H9" s="280">
        <v>0.1</v>
      </c>
      <c r="I9" s="279"/>
      <c r="J9" s="279"/>
    </row>
    <row r="10" spans="1:11" x14ac:dyDescent="0.3">
      <c r="B10" s="410"/>
      <c r="C10" s="411"/>
      <c r="D10" s="411"/>
      <c r="E10" s="411"/>
      <c r="F10" s="411"/>
      <c r="G10" s="411"/>
      <c r="H10" s="411"/>
      <c r="I10" s="411"/>
      <c r="J10" s="411"/>
    </row>
    <row r="11" spans="1:11" ht="15.75" hidden="1" customHeight="1" x14ac:dyDescent="0.3">
      <c r="B11" s="410"/>
      <c r="C11" s="411"/>
      <c r="D11" s="411"/>
      <c r="E11" s="411"/>
      <c r="F11" s="411"/>
      <c r="G11" s="411"/>
      <c r="H11" s="411"/>
      <c r="I11" s="411"/>
      <c r="J11" s="411"/>
    </row>
    <row r="12" spans="1:11" ht="28.95" hidden="1" customHeight="1" x14ac:dyDescent="0.3">
      <c r="B12" s="410"/>
      <c r="C12" s="411"/>
      <c r="D12" s="411"/>
      <c r="E12" s="411"/>
      <c r="F12" s="411"/>
      <c r="G12" s="411"/>
      <c r="H12" s="411"/>
      <c r="I12" s="411"/>
      <c r="J12" s="411"/>
    </row>
    <row r="13" spans="1:11" ht="90" hidden="1" customHeight="1" x14ac:dyDescent="0.3">
      <c r="B13" s="410"/>
      <c r="C13" s="411"/>
      <c r="D13" s="411"/>
      <c r="E13" s="411"/>
      <c r="F13" s="411"/>
      <c r="G13" s="411"/>
      <c r="H13" s="411"/>
      <c r="I13" s="411"/>
      <c r="J13" s="411"/>
    </row>
    <row r="14" spans="1:11" ht="140.25" hidden="1" customHeight="1" x14ac:dyDescent="0.3">
      <c r="B14" s="410"/>
      <c r="C14" s="411"/>
      <c r="D14" s="411"/>
      <c r="E14" s="411"/>
      <c r="F14" s="411"/>
      <c r="G14" s="411"/>
      <c r="H14" s="411"/>
      <c r="I14" s="411"/>
      <c r="J14" s="411"/>
    </row>
    <row r="15" spans="1:11" ht="15" hidden="1" customHeight="1" x14ac:dyDescent="0.3">
      <c r="B15" s="410"/>
      <c r="C15" s="411"/>
      <c r="D15" s="411"/>
      <c r="E15" s="411"/>
      <c r="F15" s="411"/>
      <c r="G15" s="411"/>
      <c r="H15" s="411"/>
      <c r="I15" s="411"/>
      <c r="J15" s="411"/>
    </row>
    <row r="16" spans="1:11" ht="77.25" hidden="1" customHeight="1" x14ac:dyDescent="0.3"/>
    <row r="17" ht="127.5" hidden="1" customHeight="1" x14ac:dyDescent="0.3"/>
  </sheetData>
  <mergeCells count="10">
    <mergeCell ref="B13:J13"/>
    <mergeCell ref="B14:J14"/>
    <mergeCell ref="B15:J15"/>
    <mergeCell ref="A1:J1"/>
    <mergeCell ref="A2:J2"/>
    <mergeCell ref="B10:J10"/>
    <mergeCell ref="B11:J11"/>
    <mergeCell ref="B12:J12"/>
    <mergeCell ref="B5:B8"/>
    <mergeCell ref="A5:A8"/>
  </mergeCells>
  <printOptions horizontalCentered="1"/>
  <pageMargins left="0.39370078740157483" right="0.39370078740157483" top="0.78740157480314965" bottom="0.59055118110236227" header="0.31496062992125984" footer="0.31496062992125984"/>
  <pageSetup paperSize="9" scale="32" fitToHeight="3" orientation="portrait" r:id="rId1"/>
  <headerFooter alignWithMargins="0">
    <oddFooter>&amp;C&amp;P&amp;R&amp;A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pageSetUpPr fitToPage="1"/>
  </sheetPr>
  <dimension ref="A1:H19"/>
  <sheetViews>
    <sheetView view="pageBreakPreview" zoomScaleNormal="100" workbookViewId="0">
      <selection activeCell="H24" sqref="H24"/>
    </sheetView>
  </sheetViews>
  <sheetFormatPr defaultRowHeight="13.2" x14ac:dyDescent="0.25"/>
  <cols>
    <col min="1" max="1" width="4.109375" customWidth="1"/>
    <col min="2" max="2" width="18.5546875" customWidth="1"/>
    <col min="3" max="3" width="22.6640625" customWidth="1"/>
    <col min="4" max="4" width="15.109375" customWidth="1"/>
    <col min="5" max="5" width="19" customWidth="1"/>
    <col min="6" max="6" width="15.44140625" customWidth="1"/>
    <col min="7" max="7" width="17" customWidth="1"/>
    <col min="8" max="8" width="19.6640625" customWidth="1"/>
  </cols>
  <sheetData>
    <row r="1" spans="1:8" ht="17.25" customHeight="1" x14ac:dyDescent="0.3">
      <c r="H1" s="53" t="s">
        <v>292</v>
      </c>
    </row>
    <row r="2" spans="1:8" ht="54" customHeight="1" x14ac:dyDescent="0.25">
      <c r="A2" s="423" t="s">
        <v>263</v>
      </c>
      <c r="B2" s="424"/>
      <c r="C2" s="424"/>
      <c r="D2" s="424"/>
      <c r="E2" s="424"/>
      <c r="F2" s="424"/>
      <c r="G2" s="424"/>
      <c r="H2" s="424"/>
    </row>
    <row r="3" spans="1:8" ht="16.8" x14ac:dyDescent="0.25">
      <c r="A3" s="29"/>
      <c r="B3" s="30"/>
      <c r="C3" s="30"/>
      <c r="D3" s="30"/>
      <c r="E3" s="30"/>
      <c r="F3" s="30"/>
      <c r="G3" s="30"/>
      <c r="H3" s="30"/>
    </row>
    <row r="4" spans="1:8" ht="12.75" customHeight="1" x14ac:dyDescent="0.25">
      <c r="A4" s="425" t="s">
        <v>264</v>
      </c>
      <c r="B4" s="425" t="s">
        <v>265</v>
      </c>
      <c r="C4" s="425" t="s">
        <v>266</v>
      </c>
      <c r="D4" s="425" t="s">
        <v>267</v>
      </c>
      <c r="E4" s="425" t="s">
        <v>268</v>
      </c>
      <c r="F4" s="425" t="s">
        <v>269</v>
      </c>
      <c r="G4" s="425" t="s">
        <v>270</v>
      </c>
      <c r="H4" s="425" t="s">
        <v>271</v>
      </c>
    </row>
    <row r="5" spans="1:8" ht="66" customHeight="1" x14ac:dyDescent="0.25">
      <c r="A5" s="426"/>
      <c r="B5" s="426"/>
      <c r="C5" s="426"/>
      <c r="D5" s="427"/>
      <c r="E5" s="428"/>
      <c r="F5" s="426"/>
      <c r="G5" s="426"/>
      <c r="H5" s="426"/>
    </row>
    <row r="6" spans="1:8" x14ac:dyDescent="0.25">
      <c r="A6" s="17"/>
      <c r="B6" s="420" t="s">
        <v>888</v>
      </c>
      <c r="C6" s="421"/>
      <c r="D6" s="421"/>
      <c r="E6" s="421"/>
      <c r="F6" s="421"/>
      <c r="G6" s="421"/>
      <c r="H6" s="422"/>
    </row>
    <row r="7" spans="1:8" x14ac:dyDescent="0.25">
      <c r="A7" s="17"/>
      <c r="B7" s="17"/>
      <c r="C7" s="17"/>
      <c r="D7" s="17"/>
      <c r="E7" s="17"/>
      <c r="F7" s="17"/>
      <c r="G7" s="17"/>
      <c r="H7" s="17"/>
    </row>
    <row r="8" spans="1:8" x14ac:dyDescent="0.25">
      <c r="A8" s="17"/>
      <c r="B8" s="17"/>
      <c r="C8" s="17"/>
      <c r="D8" s="17"/>
      <c r="E8" s="17"/>
      <c r="F8" s="17"/>
      <c r="G8" s="17"/>
      <c r="H8" s="17"/>
    </row>
    <row r="9" spans="1:8" x14ac:dyDescent="0.25">
      <c r="A9" s="17"/>
      <c r="B9" s="17"/>
      <c r="C9" s="17"/>
      <c r="D9" s="17"/>
      <c r="E9" s="17"/>
      <c r="F9" s="17"/>
      <c r="G9" s="17"/>
      <c r="H9" s="17"/>
    </row>
    <row r="10" spans="1:8" x14ac:dyDescent="0.25">
      <c r="A10" s="17"/>
      <c r="B10" s="17"/>
      <c r="C10" s="17"/>
      <c r="D10" s="17"/>
      <c r="E10" s="17"/>
      <c r="F10" s="17"/>
      <c r="G10" s="17"/>
      <c r="H10" s="17"/>
    </row>
    <row r="11" spans="1:8" x14ac:dyDescent="0.25">
      <c r="A11" s="17"/>
      <c r="B11" s="17"/>
      <c r="C11" s="17"/>
      <c r="D11" s="17"/>
      <c r="E11" s="17"/>
      <c r="F11" s="17"/>
      <c r="G11" s="17"/>
      <c r="H11" s="17"/>
    </row>
    <row r="12" spans="1:8" hidden="1" x14ac:dyDescent="0.25">
      <c r="A12" s="17"/>
      <c r="B12" s="17"/>
      <c r="C12" s="17"/>
      <c r="D12" s="17"/>
      <c r="E12" s="17"/>
      <c r="F12" s="17"/>
      <c r="G12" s="17"/>
      <c r="H12" s="17"/>
    </row>
    <row r="13" spans="1:8" hidden="1" x14ac:dyDescent="0.25">
      <c r="A13" s="17"/>
      <c r="B13" s="17"/>
      <c r="C13" s="17"/>
      <c r="D13" s="17"/>
      <c r="E13" s="17"/>
      <c r="F13" s="17"/>
      <c r="G13" s="17"/>
      <c r="H13" s="17"/>
    </row>
    <row r="14" spans="1:8" hidden="1" x14ac:dyDescent="0.25">
      <c r="A14" s="17"/>
      <c r="B14" s="17"/>
      <c r="C14" s="17"/>
      <c r="D14" s="17"/>
      <c r="E14" s="17"/>
      <c r="F14" s="17"/>
      <c r="G14" s="17"/>
      <c r="H14" s="17"/>
    </row>
    <row r="15" spans="1:8" hidden="1" x14ac:dyDescent="0.25">
      <c r="A15" s="17"/>
      <c r="B15" s="17"/>
      <c r="C15" s="17"/>
      <c r="D15" s="17"/>
      <c r="E15" s="17"/>
      <c r="F15" s="17"/>
      <c r="G15" s="17"/>
      <c r="H15" s="17"/>
    </row>
    <row r="16" spans="1:8" hidden="1" x14ac:dyDescent="0.25">
      <c r="A16" s="17"/>
      <c r="B16" s="17"/>
      <c r="C16" s="17"/>
      <c r="D16" s="17"/>
      <c r="E16" s="17"/>
      <c r="F16" s="17"/>
      <c r="G16" s="17"/>
      <c r="H16" s="17"/>
    </row>
    <row r="17" spans="1:8" hidden="1" x14ac:dyDescent="0.25">
      <c r="A17" s="17"/>
      <c r="B17" s="17"/>
      <c r="C17" s="17"/>
      <c r="D17" s="17"/>
      <c r="E17" s="17"/>
      <c r="F17" s="17"/>
      <c r="G17" s="17"/>
      <c r="H17" s="17"/>
    </row>
    <row r="18" spans="1:8" hidden="1" x14ac:dyDescent="0.25">
      <c r="A18" s="17"/>
      <c r="B18" s="17"/>
      <c r="C18" s="17"/>
      <c r="D18" s="17"/>
      <c r="E18" s="17"/>
      <c r="F18" s="17"/>
      <c r="G18" s="17"/>
      <c r="H18" s="17"/>
    </row>
    <row r="19" spans="1:8" hidden="1" x14ac:dyDescent="0.25">
      <c r="A19" s="17"/>
      <c r="B19" s="17"/>
      <c r="C19" s="17"/>
      <c r="D19" s="17"/>
      <c r="E19" s="17"/>
      <c r="F19" s="17"/>
      <c r="G19" s="17"/>
      <c r="H19" s="17"/>
    </row>
  </sheetData>
  <mergeCells count="10">
    <mergeCell ref="B6:H6"/>
    <mergeCell ref="A2:H2"/>
    <mergeCell ref="A4:A5"/>
    <mergeCell ref="B4:B5"/>
    <mergeCell ref="C4:C5"/>
    <mergeCell ref="D4:D5"/>
    <mergeCell ref="E4:E5"/>
    <mergeCell ref="F4:F5"/>
    <mergeCell ref="G4:G5"/>
    <mergeCell ref="H4:H5"/>
  </mergeCells>
  <phoneticPr fontId="9" type="noConversion"/>
  <printOptions horizontalCentered="1"/>
  <pageMargins left="0.59055118110236227" right="0.59055118110236227" top="0.78740157480314965" bottom="0.59055118110236227" header="0.31496062992125984" footer="0.31496062992125984"/>
  <pageSetup paperSize="9" scale="70" orientation="portrait" r:id="rId1"/>
  <headerFooter alignWithMargins="0">
    <oddFooter>&amp;C&amp;P&amp;R&amp;A</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5"/>
  <dimension ref="A1:F74"/>
  <sheetViews>
    <sheetView view="pageBreakPreview" zoomScaleNormal="100" workbookViewId="0">
      <pane ySplit="5" topLeftCell="A21" activePane="bottomLeft" state="frozenSplit"/>
      <selection activeCell="D95" sqref="D95"/>
      <selection pane="bottomLeft" activeCell="I30" sqref="I30"/>
    </sheetView>
  </sheetViews>
  <sheetFormatPr defaultColWidth="8.88671875" defaultRowHeight="13.2" x14ac:dyDescent="0.25"/>
  <cols>
    <col min="1" max="1" width="52.5546875" style="37" customWidth="1"/>
    <col min="2" max="2" width="13.33203125" style="37" customWidth="1"/>
    <col min="3" max="3" width="13.5546875" style="37" customWidth="1"/>
    <col min="4" max="4" width="17.109375" style="37" customWidth="1"/>
    <col min="5" max="6" width="8.88671875" style="37" hidden="1" customWidth="1"/>
    <col min="7" max="16384" width="8.88671875" style="37"/>
  </cols>
  <sheetData>
    <row r="1" spans="1:4" ht="16.8" x14ac:dyDescent="0.3">
      <c r="A1" s="350" t="s">
        <v>293</v>
      </c>
      <c r="B1" s="350"/>
      <c r="C1" s="350"/>
      <c r="D1" s="350"/>
    </row>
    <row r="2" spans="1:4" ht="27.6" customHeight="1" x14ac:dyDescent="0.25">
      <c r="A2" s="429" t="s">
        <v>61</v>
      </c>
      <c r="B2" s="430"/>
      <c r="C2" s="430"/>
    </row>
    <row r="3" spans="1:4" ht="15.6" x14ac:dyDescent="0.25">
      <c r="A3" s="404" t="s">
        <v>45</v>
      </c>
      <c r="B3" s="404" t="s">
        <v>549</v>
      </c>
      <c r="C3" s="432" t="s">
        <v>519</v>
      </c>
      <c r="D3" s="432"/>
    </row>
    <row r="4" spans="1:4" ht="15.6" x14ac:dyDescent="0.25">
      <c r="A4" s="431"/>
      <c r="B4" s="431"/>
      <c r="C4" s="153">
        <v>2019</v>
      </c>
      <c r="D4" s="153">
        <v>2020</v>
      </c>
    </row>
    <row r="5" spans="1:4" ht="15.6" x14ac:dyDescent="0.25">
      <c r="A5" s="41">
        <v>1</v>
      </c>
      <c r="B5" s="32">
        <v>2</v>
      </c>
      <c r="C5" s="135">
        <v>3</v>
      </c>
      <c r="D5" s="135">
        <v>4</v>
      </c>
    </row>
    <row r="6" spans="1:4" ht="15.6" x14ac:dyDescent="0.25">
      <c r="A6" s="42" t="s">
        <v>245</v>
      </c>
      <c r="B6" s="32" t="s">
        <v>52</v>
      </c>
      <c r="C6" s="202">
        <v>4334600</v>
      </c>
      <c r="D6" s="152">
        <v>3397500</v>
      </c>
    </row>
    <row r="7" spans="1:4" ht="15.6" x14ac:dyDescent="0.25">
      <c r="A7" s="42" t="s">
        <v>246</v>
      </c>
      <c r="B7" s="32" t="s">
        <v>52</v>
      </c>
      <c r="C7" s="202">
        <v>25259300</v>
      </c>
      <c r="D7" s="152">
        <v>31703600</v>
      </c>
    </row>
    <row r="8" spans="1:4" ht="15.6" x14ac:dyDescent="0.25">
      <c r="A8" s="42" t="s">
        <v>53</v>
      </c>
      <c r="B8" s="32" t="s">
        <v>52</v>
      </c>
      <c r="C8" s="202">
        <v>83600</v>
      </c>
      <c r="D8" s="152">
        <v>92000</v>
      </c>
    </row>
    <row r="9" spans="1:4" ht="15.6" x14ac:dyDescent="0.25">
      <c r="A9" s="42" t="s">
        <v>247</v>
      </c>
      <c r="B9" s="32" t="s">
        <v>52</v>
      </c>
      <c r="C9" s="202">
        <v>13974300</v>
      </c>
      <c r="D9" s="152">
        <v>12021500</v>
      </c>
    </row>
    <row r="10" spans="1:4" ht="15.6" x14ac:dyDescent="0.25">
      <c r="A10" s="42" t="s">
        <v>53</v>
      </c>
      <c r="B10" s="32" t="s">
        <v>52</v>
      </c>
      <c r="C10" s="202">
        <v>1718400</v>
      </c>
      <c r="D10" s="152">
        <v>1797300</v>
      </c>
    </row>
    <row r="11" spans="1:4" ht="31.2" x14ac:dyDescent="0.25">
      <c r="A11" s="42" t="s">
        <v>248</v>
      </c>
      <c r="B11" s="32" t="s">
        <v>12</v>
      </c>
      <c r="C11" s="202"/>
      <c r="D11" s="152"/>
    </row>
    <row r="12" spans="1:4" ht="15.6" x14ac:dyDescent="0.25">
      <c r="A12" s="42" t="s">
        <v>54</v>
      </c>
      <c r="B12" s="32" t="s">
        <v>52</v>
      </c>
      <c r="C12" s="202">
        <v>5065300</v>
      </c>
      <c r="D12" s="152">
        <v>994500</v>
      </c>
    </row>
    <row r="13" spans="1:4" ht="15.6" x14ac:dyDescent="0.25">
      <c r="A13" s="42" t="s">
        <v>249</v>
      </c>
      <c r="B13" s="32" t="s">
        <v>55</v>
      </c>
      <c r="C13" s="17"/>
      <c r="D13" s="17"/>
    </row>
    <row r="14" spans="1:4" ht="19.2" customHeight="1" x14ac:dyDescent="0.25">
      <c r="A14" s="42" t="s">
        <v>250</v>
      </c>
      <c r="B14" s="32" t="s">
        <v>55</v>
      </c>
      <c r="C14" s="17"/>
      <c r="D14" s="17"/>
    </row>
    <row r="15" spans="1:4" ht="15.6" x14ac:dyDescent="0.25">
      <c r="A15" s="43" t="s">
        <v>44</v>
      </c>
      <c r="B15" s="44"/>
      <c r="C15" s="17"/>
      <c r="D15" s="17"/>
    </row>
    <row r="16" spans="1:4" ht="15.6" x14ac:dyDescent="0.25">
      <c r="A16" s="43" t="s">
        <v>583</v>
      </c>
      <c r="B16" s="44" t="s">
        <v>55</v>
      </c>
      <c r="C16" s="17"/>
      <c r="D16" s="17"/>
    </row>
    <row r="17" spans="1:4" ht="15.6" x14ac:dyDescent="0.25">
      <c r="A17" s="43" t="s">
        <v>584</v>
      </c>
      <c r="B17" s="44" t="s">
        <v>55</v>
      </c>
      <c r="C17" s="17"/>
      <c r="D17" s="17"/>
    </row>
    <row r="18" spans="1:4" ht="31.2" x14ac:dyDescent="0.25">
      <c r="A18" s="43" t="s">
        <v>585</v>
      </c>
      <c r="B18" s="44" t="s">
        <v>55</v>
      </c>
      <c r="C18" s="17"/>
      <c r="D18" s="17"/>
    </row>
    <row r="19" spans="1:4" ht="15.6" x14ac:dyDescent="0.25">
      <c r="A19" s="43" t="s">
        <v>57</v>
      </c>
      <c r="B19" s="44" t="s">
        <v>34</v>
      </c>
      <c r="C19" s="103">
        <v>4361919.0789999999</v>
      </c>
      <c r="D19" s="105">
        <v>5028569.2719999999</v>
      </c>
    </row>
    <row r="20" spans="1:4" ht="15.6" x14ac:dyDescent="0.25">
      <c r="A20" s="43" t="s">
        <v>44</v>
      </c>
      <c r="B20" s="44"/>
      <c r="C20" s="103"/>
      <c r="D20" s="104"/>
    </row>
    <row r="21" spans="1:4" ht="15.6" x14ac:dyDescent="0.25">
      <c r="A21" s="43" t="s">
        <v>251</v>
      </c>
      <c r="B21" s="44" t="s">
        <v>55</v>
      </c>
      <c r="C21" s="103">
        <v>1275253.54</v>
      </c>
      <c r="D21" s="103">
        <v>1358660.0179999999</v>
      </c>
    </row>
    <row r="22" spans="1:4" ht="15.6" x14ac:dyDescent="0.25">
      <c r="A22" s="43" t="s">
        <v>58</v>
      </c>
      <c r="B22" s="44" t="s">
        <v>55</v>
      </c>
      <c r="C22" s="103">
        <f>770194.847+42365.93+43845.647+274691.27+28614.445</f>
        <v>1159712.1390000002</v>
      </c>
      <c r="D22" s="103">
        <f>D24+D25+D26+D27+D28+D29</f>
        <v>1196825.9069999999</v>
      </c>
    </row>
    <row r="23" spans="1:4" ht="15.6" x14ac:dyDescent="0.25">
      <c r="A23" s="43" t="s">
        <v>44</v>
      </c>
      <c r="B23" s="44"/>
      <c r="C23" s="103"/>
      <c r="D23" s="103"/>
    </row>
    <row r="24" spans="1:4" ht="15.6" x14ac:dyDescent="0.25">
      <c r="A24" s="43" t="s">
        <v>59</v>
      </c>
      <c r="B24" s="44" t="s">
        <v>55</v>
      </c>
      <c r="C24" s="103">
        <v>770194.84699999995</v>
      </c>
      <c r="D24" s="103">
        <v>812319.51399999997</v>
      </c>
    </row>
    <row r="25" spans="1:4" ht="18.600000000000001" customHeight="1" x14ac:dyDescent="0.25">
      <c r="A25" s="43" t="s">
        <v>294</v>
      </c>
      <c r="B25" s="44"/>
      <c r="C25" s="103">
        <v>26519.981</v>
      </c>
      <c r="D25" s="103">
        <v>32436.411</v>
      </c>
    </row>
    <row r="26" spans="1:4" ht="15.6" x14ac:dyDescent="0.25">
      <c r="A26" s="43" t="s">
        <v>295</v>
      </c>
      <c r="B26" s="44"/>
      <c r="C26" s="103">
        <v>248171.28899999999</v>
      </c>
      <c r="D26" s="103">
        <v>217146.08100000001</v>
      </c>
    </row>
    <row r="27" spans="1:4" ht="15.6" x14ac:dyDescent="0.25">
      <c r="A27" s="42" t="s">
        <v>252</v>
      </c>
      <c r="B27" s="32" t="s">
        <v>55</v>
      </c>
      <c r="C27" s="104">
        <v>21861.969000000001</v>
      </c>
      <c r="D27" s="103">
        <v>21059.88</v>
      </c>
    </row>
    <row r="28" spans="1:4" ht="15.6" x14ac:dyDescent="0.25">
      <c r="A28" s="42" t="s">
        <v>296</v>
      </c>
      <c r="B28" s="32"/>
      <c r="C28" s="105">
        <v>2146.5010000000002</v>
      </c>
      <c r="D28" s="103">
        <v>6034.1940000000004</v>
      </c>
    </row>
    <row r="29" spans="1:4" ht="15.6" x14ac:dyDescent="0.25">
      <c r="A29" s="42" t="s">
        <v>253</v>
      </c>
      <c r="B29" s="32" t="s">
        <v>55</v>
      </c>
      <c r="C29" s="104">
        <f>C22-(SUM(C24:C28))</f>
        <v>90817.552000000374</v>
      </c>
      <c r="D29" s="104">
        <v>107829.827</v>
      </c>
    </row>
    <row r="30" spans="1:4" ht="15.6" x14ac:dyDescent="0.25">
      <c r="A30" s="43" t="s">
        <v>297</v>
      </c>
      <c r="B30" s="32" t="s">
        <v>55</v>
      </c>
      <c r="C30" s="103">
        <f>47871.103+16577.305+24.667+24952.043+13649.199+12467.084</f>
        <v>115541.40100000001</v>
      </c>
      <c r="D30" s="105">
        <v>161834.111</v>
      </c>
    </row>
    <row r="31" spans="1:4" ht="31.2" x14ac:dyDescent="0.25">
      <c r="A31" s="42" t="s">
        <v>298</v>
      </c>
      <c r="B31" s="32" t="s">
        <v>55</v>
      </c>
      <c r="C31" s="103">
        <v>3081105.69</v>
      </c>
      <c r="D31" s="104">
        <v>3658697.9939999999</v>
      </c>
    </row>
    <row r="32" spans="1:4" ht="15.6" x14ac:dyDescent="0.25">
      <c r="A32" s="42" t="s">
        <v>60</v>
      </c>
      <c r="B32" s="32" t="s">
        <v>55</v>
      </c>
      <c r="C32" s="103">
        <v>4385466.01</v>
      </c>
      <c r="D32" s="103">
        <v>4983688.9029999999</v>
      </c>
    </row>
    <row r="33" spans="1:4" ht="15.6" x14ac:dyDescent="0.25">
      <c r="A33" s="54" t="s">
        <v>44</v>
      </c>
      <c r="B33" s="32"/>
      <c r="C33" s="103"/>
      <c r="D33" s="103"/>
    </row>
    <row r="34" spans="1:4" ht="31.2" x14ac:dyDescent="0.25">
      <c r="A34" s="54" t="s">
        <v>586</v>
      </c>
      <c r="B34" s="32" t="s">
        <v>52</v>
      </c>
      <c r="C34" s="103">
        <v>11259.509</v>
      </c>
      <c r="D34" s="103">
        <v>11785.691000000001</v>
      </c>
    </row>
    <row r="35" spans="1:4" ht="15.6" x14ac:dyDescent="0.25">
      <c r="A35" s="54" t="s">
        <v>299</v>
      </c>
      <c r="B35" s="32" t="s">
        <v>55</v>
      </c>
      <c r="C35" s="103">
        <v>198067.23300000001</v>
      </c>
      <c r="D35" s="103">
        <v>221602.52100000001</v>
      </c>
    </row>
    <row r="36" spans="1:4" ht="15.6" x14ac:dyDescent="0.25">
      <c r="A36" s="54" t="s">
        <v>300</v>
      </c>
      <c r="B36" s="32" t="s">
        <v>55</v>
      </c>
      <c r="C36" s="103">
        <v>1425027.392</v>
      </c>
      <c r="D36" s="103">
        <v>1464249.13</v>
      </c>
    </row>
    <row r="37" spans="1:4" ht="15.6" x14ac:dyDescent="0.25">
      <c r="A37" s="54" t="s">
        <v>301</v>
      </c>
      <c r="B37" s="32" t="s">
        <v>55</v>
      </c>
      <c r="C37" s="103">
        <v>276421.19400000002</v>
      </c>
      <c r="D37" s="105">
        <v>682461.54399999999</v>
      </c>
    </row>
    <row r="38" spans="1:4" ht="15.6" x14ac:dyDescent="0.25">
      <c r="A38" s="54" t="s">
        <v>302</v>
      </c>
      <c r="B38" s="32" t="s">
        <v>55</v>
      </c>
      <c r="C38" s="104">
        <v>1893321.513</v>
      </c>
      <c r="D38" s="104">
        <v>1935535.04</v>
      </c>
    </row>
    <row r="39" spans="1:4" ht="15.6" x14ac:dyDescent="0.25">
      <c r="A39" s="43" t="s">
        <v>304</v>
      </c>
      <c r="B39" s="32" t="s">
        <v>55</v>
      </c>
      <c r="C39" s="105">
        <v>159045.557</v>
      </c>
      <c r="D39" s="103">
        <v>187228.81299999999</v>
      </c>
    </row>
    <row r="40" spans="1:4" ht="15.6" x14ac:dyDescent="0.25">
      <c r="A40" s="43" t="s">
        <v>587</v>
      </c>
      <c r="B40" s="32" t="s">
        <v>55</v>
      </c>
      <c r="C40" s="104">
        <v>490.66800000000001</v>
      </c>
      <c r="D40" s="103">
        <v>93</v>
      </c>
    </row>
    <row r="41" spans="1:4" ht="15.6" x14ac:dyDescent="0.25">
      <c r="A41" s="43" t="s">
        <v>303</v>
      </c>
      <c r="B41" s="32" t="s">
        <v>55</v>
      </c>
      <c r="C41" s="103">
        <v>138454.609</v>
      </c>
      <c r="D41" s="103">
        <v>126558.152</v>
      </c>
    </row>
    <row r="42" spans="1:4" ht="15.6" x14ac:dyDescent="0.25">
      <c r="A42" s="43" t="s">
        <v>588</v>
      </c>
      <c r="B42" s="32"/>
      <c r="C42" s="103">
        <v>43282.131999999998</v>
      </c>
      <c r="D42" s="103">
        <v>39769.875999999997</v>
      </c>
    </row>
    <row r="43" spans="1:4" ht="15.6" x14ac:dyDescent="0.25">
      <c r="A43" s="54" t="s">
        <v>254</v>
      </c>
      <c r="B43" s="32" t="s">
        <v>55</v>
      </c>
      <c r="C43" s="103">
        <v>240096.20300000001</v>
      </c>
      <c r="D43" s="103">
        <v>314405.14</v>
      </c>
    </row>
    <row r="44" spans="1:4" ht="15.6" x14ac:dyDescent="0.25">
      <c r="A44" s="112" t="s">
        <v>255</v>
      </c>
      <c r="B44" s="98" t="s">
        <v>55</v>
      </c>
      <c r="C44" s="103">
        <v>-23546.931</v>
      </c>
      <c r="D44" s="103">
        <f>D19-D32</f>
        <v>44880.368999999948</v>
      </c>
    </row>
    <row r="45" spans="1:4" ht="15.6" x14ac:dyDescent="0.25">
      <c r="A45" s="112" t="s">
        <v>256</v>
      </c>
      <c r="B45" s="98"/>
      <c r="C45" s="103"/>
      <c r="D45" s="103"/>
    </row>
    <row r="46" spans="1:4" ht="15.6" x14ac:dyDescent="0.25">
      <c r="A46" s="112" t="s">
        <v>305</v>
      </c>
      <c r="B46" s="98" t="s">
        <v>48</v>
      </c>
      <c r="C46" s="103">
        <v>11231.56</v>
      </c>
      <c r="D46" s="103">
        <v>11099</v>
      </c>
    </row>
    <row r="47" spans="1:4" ht="15.6" x14ac:dyDescent="0.25">
      <c r="A47" s="112" t="s">
        <v>312</v>
      </c>
      <c r="B47" s="98" t="s">
        <v>48</v>
      </c>
      <c r="C47" s="103">
        <v>38416.79</v>
      </c>
      <c r="D47" s="104">
        <v>41076</v>
      </c>
    </row>
    <row r="48" spans="1:4" ht="16.8" x14ac:dyDescent="0.25">
      <c r="A48" s="39"/>
      <c r="B48" s="38"/>
      <c r="C48" s="108"/>
    </row>
    <row r="49" spans="1:3" ht="16.8" x14ac:dyDescent="0.25">
      <c r="A49" s="39"/>
      <c r="B49" s="38"/>
      <c r="C49" s="108"/>
    </row>
    <row r="50" spans="1:3" ht="18" customHeight="1" x14ac:dyDescent="0.25">
      <c r="A50" s="39"/>
      <c r="B50" s="38"/>
      <c r="C50" s="108"/>
    </row>
    <row r="51" spans="1:3" ht="21" customHeight="1" x14ac:dyDescent="0.25">
      <c r="A51" s="39"/>
      <c r="B51" s="38"/>
      <c r="C51" s="108"/>
    </row>
    <row r="52" spans="1:3" ht="16.8" x14ac:dyDescent="0.25">
      <c r="A52" s="39"/>
      <c r="B52" s="38"/>
      <c r="C52" s="108"/>
    </row>
    <row r="53" spans="1:3" ht="16.8" x14ac:dyDescent="0.25">
      <c r="A53" s="39"/>
      <c r="B53" s="38"/>
      <c r="C53" s="108"/>
    </row>
    <row r="54" spans="1:3" ht="16.8" x14ac:dyDescent="0.25">
      <c r="A54" s="39"/>
      <c r="B54" s="38"/>
      <c r="C54" s="108"/>
    </row>
    <row r="55" spans="1:3" ht="16.8" x14ac:dyDescent="0.25">
      <c r="A55" s="39"/>
      <c r="B55" s="38"/>
      <c r="C55" s="109"/>
    </row>
    <row r="56" spans="1:3" ht="16.8" x14ac:dyDescent="0.25">
      <c r="A56" s="40"/>
      <c r="B56" s="38"/>
      <c r="C56" s="110"/>
    </row>
    <row r="57" spans="1:3" ht="16.8" x14ac:dyDescent="0.25">
      <c r="A57" s="40"/>
      <c r="B57" s="38"/>
      <c r="C57" s="109"/>
    </row>
    <row r="58" spans="1:3" ht="15.6" x14ac:dyDescent="0.25">
      <c r="C58" s="109"/>
    </row>
    <row r="59" spans="1:3" ht="15.6" x14ac:dyDescent="0.25">
      <c r="C59" s="111"/>
    </row>
    <row r="60" spans="1:3" ht="15.6" x14ac:dyDescent="0.25">
      <c r="C60" s="111"/>
    </row>
    <row r="61" spans="1:3" ht="15.6" x14ac:dyDescent="0.25">
      <c r="C61" s="111"/>
    </row>
    <row r="62" spans="1:3" ht="15.6" x14ac:dyDescent="0.25">
      <c r="C62" s="111"/>
    </row>
    <row r="63" spans="1:3" ht="15.6" x14ac:dyDescent="0.25">
      <c r="C63" s="111"/>
    </row>
    <row r="64" spans="1:3" ht="15.6" x14ac:dyDescent="0.25">
      <c r="C64" s="111"/>
    </row>
    <row r="65" spans="3:3" ht="15.6" x14ac:dyDescent="0.25">
      <c r="C65" s="111"/>
    </row>
    <row r="66" spans="3:3" ht="15.6" x14ac:dyDescent="0.25">
      <c r="C66" s="107"/>
    </row>
    <row r="67" spans="3:3" ht="15.6" x14ac:dyDescent="0.25">
      <c r="C67" s="106"/>
    </row>
    <row r="68" spans="3:3" ht="15.6" x14ac:dyDescent="0.25">
      <c r="C68" s="106"/>
    </row>
    <row r="69" spans="3:3" ht="15.6" x14ac:dyDescent="0.25">
      <c r="C69" s="106"/>
    </row>
    <row r="70" spans="3:3" ht="15.6" x14ac:dyDescent="0.25">
      <c r="C70" s="106"/>
    </row>
    <row r="71" spans="3:3" ht="15.6" x14ac:dyDescent="0.25">
      <c r="C71" s="106"/>
    </row>
    <row r="72" spans="3:3" ht="15.6" x14ac:dyDescent="0.25">
      <c r="C72" s="106"/>
    </row>
    <row r="73" spans="3:3" ht="15.6" x14ac:dyDescent="0.25">
      <c r="C73" s="106"/>
    </row>
    <row r="74" spans="3:3" ht="15.6" x14ac:dyDescent="0.25">
      <c r="C74" s="106"/>
    </row>
  </sheetData>
  <mergeCells count="5">
    <mergeCell ref="A2:C2"/>
    <mergeCell ref="A3:A4"/>
    <mergeCell ref="B3:B4"/>
    <mergeCell ref="C3:D3"/>
    <mergeCell ref="A1:D1"/>
  </mergeCells>
  <phoneticPr fontId="9" type="noConversion"/>
  <printOptions horizontalCentered="1"/>
  <pageMargins left="0.59055118110236227" right="0.59055118110236227" top="0.78740157480314965" bottom="0.59055118110236227" header="0.31496062992125984" footer="0.31496062992125984"/>
  <pageSetup paperSize="9" scale="92" fitToHeight="2" orientation="portrait" r:id="rId1"/>
  <headerFooter alignWithMargins="0">
    <oddFooter>&amp;C&amp;P&amp;R&amp;A</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view="pageBreakPreview" zoomScaleNormal="100" workbookViewId="0">
      <selection activeCell="K10" sqref="K10"/>
    </sheetView>
  </sheetViews>
  <sheetFormatPr defaultRowHeight="13.2" x14ac:dyDescent="0.25"/>
  <cols>
    <col min="1" max="1" width="15.109375" customWidth="1"/>
    <col min="2" max="2" width="20.44140625" customWidth="1"/>
    <col min="3" max="3" width="13.33203125" customWidth="1"/>
    <col min="4" max="4" width="14.44140625" customWidth="1"/>
    <col min="5" max="6" width="13.33203125" customWidth="1"/>
    <col min="7" max="7" width="13.44140625" customWidth="1"/>
    <col min="8" max="8" width="12.33203125" customWidth="1"/>
    <col min="9" max="9" width="15.6640625" customWidth="1"/>
  </cols>
  <sheetData>
    <row r="1" spans="1:13" ht="21" customHeight="1" x14ac:dyDescent="0.3">
      <c r="I1" s="56" t="s">
        <v>329</v>
      </c>
      <c r="J1" s="434"/>
      <c r="K1" s="434"/>
      <c r="L1" s="434"/>
      <c r="M1" s="434"/>
    </row>
    <row r="2" spans="1:13" ht="21" customHeight="1" x14ac:dyDescent="0.25"/>
    <row r="3" spans="1:13" ht="15.6" x14ac:dyDescent="0.25">
      <c r="A3" s="429" t="s">
        <v>330</v>
      </c>
      <c r="B3" s="435"/>
      <c r="C3" s="435"/>
      <c r="D3" s="435"/>
      <c r="E3" s="435"/>
      <c r="F3" s="435"/>
      <c r="G3" s="435"/>
      <c r="H3" s="435"/>
      <c r="I3" s="435"/>
    </row>
    <row r="4" spans="1:13" ht="13.8" thickBot="1" x14ac:dyDescent="0.3"/>
    <row r="5" spans="1:13" ht="47.4" customHeight="1" x14ac:dyDescent="0.25">
      <c r="A5" s="441" t="s">
        <v>319</v>
      </c>
      <c r="B5" s="436" t="s">
        <v>320</v>
      </c>
      <c r="C5" s="444" t="s">
        <v>321</v>
      </c>
      <c r="D5" s="445"/>
      <c r="E5" s="436" t="s">
        <v>322</v>
      </c>
      <c r="F5" s="438" t="s">
        <v>44</v>
      </c>
      <c r="G5" s="439"/>
      <c r="H5" s="439"/>
      <c r="I5" s="440"/>
    </row>
    <row r="6" spans="1:13" ht="45" customHeight="1" x14ac:dyDescent="0.25">
      <c r="A6" s="442"/>
      <c r="B6" s="437"/>
      <c r="C6" s="433" t="s">
        <v>323</v>
      </c>
      <c r="D6" s="433" t="s">
        <v>324</v>
      </c>
      <c r="E6" s="437"/>
      <c r="F6" s="443" t="s">
        <v>325</v>
      </c>
      <c r="G6" s="446" t="s">
        <v>326</v>
      </c>
      <c r="H6" s="433" t="s">
        <v>327</v>
      </c>
      <c r="I6" s="433"/>
    </row>
    <row r="7" spans="1:13" ht="58.95" customHeight="1" x14ac:dyDescent="0.25">
      <c r="A7" s="442"/>
      <c r="B7" s="437"/>
      <c r="C7" s="398"/>
      <c r="D7" s="398"/>
      <c r="E7" s="437"/>
      <c r="F7" s="398"/>
      <c r="G7" s="446"/>
      <c r="H7" s="55" t="s">
        <v>323</v>
      </c>
      <c r="I7" s="55" t="s">
        <v>328</v>
      </c>
    </row>
    <row r="8" spans="1:13" ht="14.4" thickBot="1" x14ac:dyDescent="0.3">
      <c r="A8" s="20">
        <v>1</v>
      </c>
      <c r="B8" s="21">
        <v>2</v>
      </c>
      <c r="C8" s="21">
        <v>3</v>
      </c>
      <c r="D8" s="21">
        <v>4</v>
      </c>
      <c r="E8" s="21">
        <v>5</v>
      </c>
      <c r="F8" s="21">
        <v>6</v>
      </c>
      <c r="G8" s="21">
        <v>7</v>
      </c>
      <c r="H8" s="21">
        <v>8</v>
      </c>
      <c r="I8" s="21">
        <v>9</v>
      </c>
    </row>
    <row r="9" spans="1:13" ht="87" customHeight="1" x14ac:dyDescent="0.25">
      <c r="A9" s="51"/>
      <c r="B9" s="19"/>
      <c r="C9" s="19"/>
      <c r="D9" s="19"/>
      <c r="E9" s="19"/>
      <c r="F9" s="19"/>
      <c r="G9" s="19"/>
      <c r="H9" s="19"/>
      <c r="I9" s="19"/>
    </row>
    <row r="10" spans="1:13" x14ac:dyDescent="0.25">
      <c r="A10" s="17"/>
      <c r="B10" s="17"/>
      <c r="C10" s="17"/>
      <c r="D10" s="17"/>
      <c r="E10" s="17"/>
      <c r="F10" s="17"/>
      <c r="G10" s="17"/>
      <c r="H10" s="17"/>
      <c r="I10" s="17"/>
    </row>
    <row r="11" spans="1:13" x14ac:dyDescent="0.25">
      <c r="A11" s="17"/>
      <c r="B11" s="17"/>
      <c r="C11" s="17"/>
      <c r="D11" s="17"/>
      <c r="E11" s="17"/>
      <c r="F11" s="17"/>
      <c r="G11" s="17"/>
      <c r="H11" s="17"/>
      <c r="I11" s="17"/>
    </row>
    <row r="15" spans="1:13" x14ac:dyDescent="0.25">
      <c r="M15" s="17"/>
    </row>
    <row r="24" ht="138.6" customHeight="1" x14ac:dyDescent="0.25"/>
  </sheetData>
  <mergeCells count="12">
    <mergeCell ref="H6:I6"/>
    <mergeCell ref="D6:D7"/>
    <mergeCell ref="J1:M1"/>
    <mergeCell ref="A3:I3"/>
    <mergeCell ref="E5:E7"/>
    <mergeCell ref="F5:I5"/>
    <mergeCell ref="B5:B7"/>
    <mergeCell ref="A5:A7"/>
    <mergeCell ref="F6:F7"/>
    <mergeCell ref="C6:C7"/>
    <mergeCell ref="C5:D5"/>
    <mergeCell ref="G6:G7"/>
  </mergeCells>
  <phoneticPr fontId="9" type="noConversion"/>
  <pageMargins left="0.59055118110236227" right="0.59055118110236227" top="0.78740157480314965" bottom="0.59055118110236227" header="0.31496062992125984" footer="0.31496062992125984"/>
  <pageSetup paperSize="9" scale="70" orientation="portrait" r:id="rId1"/>
  <headerFooter alignWithMargins="0">
    <oddFooter>&amp;C&amp;P&amp;R&amp;A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pageSetUpPr fitToPage="1"/>
  </sheetPr>
  <dimension ref="A1:E15"/>
  <sheetViews>
    <sheetView view="pageBreakPreview" zoomScaleNormal="100" zoomScaleSheetLayoutView="100" workbookViewId="0">
      <selection activeCell="G10" sqref="G10"/>
    </sheetView>
  </sheetViews>
  <sheetFormatPr defaultRowHeight="13.2" x14ac:dyDescent="0.25"/>
  <cols>
    <col min="1" max="1" width="40.6640625" style="215" customWidth="1"/>
    <col min="2" max="3" width="14" style="215" customWidth="1"/>
    <col min="4" max="4" width="15.6640625" style="215" customWidth="1"/>
    <col min="5" max="5" width="22" style="215" customWidth="1"/>
    <col min="6" max="16384" width="8.88671875" style="215"/>
  </cols>
  <sheetData>
    <row r="1" spans="1:5" ht="16.8" x14ac:dyDescent="0.3">
      <c r="A1" s="350" t="s">
        <v>232</v>
      </c>
      <c r="B1" s="350"/>
      <c r="C1" s="350"/>
      <c r="D1" s="350"/>
      <c r="E1" s="350"/>
    </row>
    <row r="2" spans="1:5" ht="21" thickBot="1" x14ac:dyDescent="0.3">
      <c r="A2" s="451" t="s">
        <v>556</v>
      </c>
      <c r="B2" s="451"/>
      <c r="C2" s="451"/>
      <c r="D2" s="451"/>
      <c r="E2" s="451"/>
    </row>
    <row r="3" spans="1:5" ht="78" x14ac:dyDescent="0.25">
      <c r="A3" s="452" t="s">
        <v>544</v>
      </c>
      <c r="B3" s="455" t="s">
        <v>549</v>
      </c>
      <c r="C3" s="449" t="s">
        <v>519</v>
      </c>
      <c r="D3" s="450"/>
      <c r="E3" s="316" t="s">
        <v>62</v>
      </c>
    </row>
    <row r="4" spans="1:5" ht="13.2" customHeight="1" x14ac:dyDescent="0.25">
      <c r="A4" s="453"/>
      <c r="B4" s="456"/>
      <c r="C4" s="447">
        <v>2019</v>
      </c>
      <c r="D4" s="447">
        <v>2020</v>
      </c>
      <c r="E4" s="457" t="s">
        <v>946</v>
      </c>
    </row>
    <row r="5" spans="1:5" ht="13.2" customHeight="1" x14ac:dyDescent="0.25">
      <c r="A5" s="454"/>
      <c r="B5" s="448"/>
      <c r="C5" s="448"/>
      <c r="D5" s="448"/>
      <c r="E5" s="458"/>
    </row>
    <row r="6" spans="1:5" ht="16.2" thickBot="1" x14ac:dyDescent="0.3">
      <c r="A6" s="127">
        <v>1</v>
      </c>
      <c r="B6" s="113">
        <v>2</v>
      </c>
      <c r="C6" s="113">
        <v>3</v>
      </c>
      <c r="D6" s="113">
        <v>4</v>
      </c>
      <c r="E6" s="317">
        <v>5</v>
      </c>
    </row>
    <row r="7" spans="1:5" ht="34.950000000000003" customHeight="1" x14ac:dyDescent="0.25">
      <c r="A7" s="318" t="s">
        <v>557</v>
      </c>
      <c r="B7" s="319" t="s">
        <v>10</v>
      </c>
      <c r="C7" s="319">
        <v>1179</v>
      </c>
      <c r="D7" s="320">
        <v>1152</v>
      </c>
      <c r="E7" s="321">
        <f>D7/C7%</f>
        <v>97.709923664122144</v>
      </c>
    </row>
    <row r="8" spans="1:5" ht="46.8" x14ac:dyDescent="0.25">
      <c r="A8" s="322" t="s">
        <v>0</v>
      </c>
      <c r="B8" s="323" t="s">
        <v>85</v>
      </c>
      <c r="C8" s="323">
        <v>1832</v>
      </c>
      <c r="D8" s="324">
        <v>1896</v>
      </c>
      <c r="E8" s="325">
        <f t="shared" ref="E8:E12" si="0">D8/C8%</f>
        <v>103.49344978165939</v>
      </c>
    </row>
    <row r="9" spans="1:5" ht="62.4" x14ac:dyDescent="0.25">
      <c r="A9" s="322" t="s">
        <v>458</v>
      </c>
      <c r="B9" s="323" t="s">
        <v>1</v>
      </c>
      <c r="C9" s="323">
        <v>27</v>
      </c>
      <c r="D9" s="324">
        <f>(D7+D8)/119870*1000</f>
        <v>25.427546508717779</v>
      </c>
      <c r="E9" s="321">
        <f>D9/C9%</f>
        <v>94.176098180436213</v>
      </c>
    </row>
    <row r="10" spans="1:5" ht="31.2" x14ac:dyDescent="0.25">
      <c r="A10" s="322" t="s">
        <v>454</v>
      </c>
      <c r="B10" s="323" t="s">
        <v>85</v>
      </c>
      <c r="C10" s="323">
        <v>13240</v>
      </c>
      <c r="D10" s="324">
        <v>13150</v>
      </c>
      <c r="E10" s="325">
        <f t="shared" si="0"/>
        <v>99.320241691842895</v>
      </c>
    </row>
    <row r="11" spans="1:5" ht="46.8" x14ac:dyDescent="0.25">
      <c r="A11" s="322" t="s">
        <v>331</v>
      </c>
      <c r="B11" s="323" t="s">
        <v>36</v>
      </c>
      <c r="C11" s="323">
        <v>25200</v>
      </c>
      <c r="D11" s="324">
        <v>1900</v>
      </c>
      <c r="E11" s="321">
        <f>D11/C11%</f>
        <v>7.5396825396825395</v>
      </c>
    </row>
    <row r="12" spans="1:5" ht="78" x14ac:dyDescent="0.25">
      <c r="A12" s="322" t="s">
        <v>332</v>
      </c>
      <c r="B12" s="323" t="s">
        <v>36</v>
      </c>
      <c r="C12" s="323">
        <v>43846</v>
      </c>
      <c r="D12" s="324">
        <v>47552</v>
      </c>
      <c r="E12" s="325">
        <f t="shared" si="0"/>
        <v>108.45231035898372</v>
      </c>
    </row>
    <row r="14" spans="1:5" x14ac:dyDescent="0.25">
      <c r="A14" s="326"/>
      <c r="B14" s="327"/>
      <c r="C14" s="327"/>
      <c r="D14" s="326"/>
      <c r="E14" s="326"/>
    </row>
    <row r="15" spans="1:5" x14ac:dyDescent="0.25">
      <c r="A15" s="326"/>
      <c r="B15" s="327"/>
      <c r="C15" s="327"/>
      <c r="D15" s="326"/>
      <c r="E15" s="326"/>
    </row>
  </sheetData>
  <mergeCells count="8">
    <mergeCell ref="C4:C5"/>
    <mergeCell ref="C3:D3"/>
    <mergeCell ref="A1:E1"/>
    <mergeCell ref="A2:E2"/>
    <mergeCell ref="A3:A5"/>
    <mergeCell ref="B3:B5"/>
    <mergeCell ref="D4:D5"/>
    <mergeCell ref="E4:E5"/>
  </mergeCells>
  <phoneticPr fontId="9" type="noConversion"/>
  <printOptions horizontalCentered="1"/>
  <pageMargins left="0.59055118110236227" right="0.59055118110236227" top="0.78740157480314965" bottom="0.59055118110236227" header="0.31496062992125984" footer="0.31496062992125984"/>
  <pageSetup paperSize="9" scale="86" fitToHeight="2" orientation="portrait" r:id="rId1"/>
  <headerFooter alignWithMargins="0">
    <oddFooter>&amp;C&amp;P&amp;R&amp;A</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8">
    <pageSetUpPr fitToPage="1"/>
  </sheetPr>
  <dimension ref="A1:F9"/>
  <sheetViews>
    <sheetView view="pageBreakPreview" zoomScale="120" zoomScaleNormal="100" zoomScaleSheetLayoutView="120" workbookViewId="0">
      <selection activeCell="A17" sqref="A17"/>
    </sheetView>
  </sheetViews>
  <sheetFormatPr defaultRowHeight="13.2" x14ac:dyDescent="0.25"/>
  <cols>
    <col min="1" max="1" width="55.5546875" customWidth="1"/>
    <col min="2" max="2" width="18.33203125" customWidth="1"/>
    <col min="3" max="3" width="10.5546875" customWidth="1"/>
    <col min="4" max="4" width="10.44140625" customWidth="1"/>
    <col min="5" max="5" width="0.109375" customWidth="1"/>
  </cols>
  <sheetData>
    <row r="1" spans="1:6" ht="16.8" x14ac:dyDescent="0.3">
      <c r="A1" s="350" t="s">
        <v>333</v>
      </c>
      <c r="B1" s="360"/>
      <c r="C1" s="360"/>
      <c r="D1" s="360"/>
      <c r="E1" s="6"/>
      <c r="F1" s="6"/>
    </row>
    <row r="2" spans="1:6" ht="57" customHeight="1" thickBot="1" x14ac:dyDescent="0.3">
      <c r="A2" s="459" t="s">
        <v>949</v>
      </c>
      <c r="B2" s="387"/>
      <c r="C2" s="387"/>
      <c r="D2" s="387"/>
      <c r="E2" s="34"/>
      <c r="F2" s="34"/>
    </row>
    <row r="3" spans="1:6" ht="16.8" x14ac:dyDescent="0.25">
      <c r="A3" s="461" t="s">
        <v>544</v>
      </c>
      <c r="B3" s="463" t="s">
        <v>549</v>
      </c>
      <c r="C3" s="185" t="s">
        <v>63</v>
      </c>
      <c r="D3" s="119" t="s">
        <v>63</v>
      </c>
    </row>
    <row r="4" spans="1:6" ht="16.8" x14ac:dyDescent="0.25">
      <c r="A4" s="462"/>
      <c r="B4" s="426"/>
      <c r="C4" s="22">
        <v>2019</v>
      </c>
      <c r="D4" s="22">
        <v>2020</v>
      </c>
    </row>
    <row r="5" spans="1:6" ht="17.399999999999999" thickBot="1" x14ac:dyDescent="0.3">
      <c r="A5" s="33">
        <v>1</v>
      </c>
      <c r="B5" s="25">
        <v>2</v>
      </c>
      <c r="C5" s="25">
        <v>3</v>
      </c>
      <c r="D5" s="25">
        <v>4</v>
      </c>
    </row>
    <row r="6" spans="1:6" ht="27.6" customHeight="1" x14ac:dyDescent="0.25">
      <c r="A6" s="460" t="s">
        <v>64</v>
      </c>
      <c r="B6" s="460"/>
      <c r="C6" s="460"/>
      <c r="D6" s="460"/>
    </row>
    <row r="7" spans="1:6" ht="34.950000000000003" customHeight="1" x14ac:dyDescent="0.25">
      <c r="A7" s="31" t="s">
        <v>589</v>
      </c>
      <c r="B7" s="32" t="s">
        <v>10</v>
      </c>
      <c r="C7" s="203">
        <v>2</v>
      </c>
      <c r="D7" s="120">
        <v>2</v>
      </c>
    </row>
    <row r="8" spans="1:6" ht="46.8" x14ac:dyDescent="0.25">
      <c r="A8" s="72" t="s">
        <v>590</v>
      </c>
      <c r="B8" s="32" t="s">
        <v>10</v>
      </c>
      <c r="C8" s="203">
        <v>2</v>
      </c>
      <c r="D8" s="120">
        <v>2</v>
      </c>
    </row>
    <row r="9" spans="1:6" ht="18.600000000000001" customHeight="1" x14ac:dyDescent="0.25">
      <c r="A9" s="31" t="s">
        <v>65</v>
      </c>
      <c r="B9" s="32" t="s">
        <v>546</v>
      </c>
      <c r="C9" s="184">
        <v>408</v>
      </c>
      <c r="D9" s="120">
        <v>336</v>
      </c>
    </row>
  </sheetData>
  <mergeCells count="5">
    <mergeCell ref="A1:D1"/>
    <mergeCell ref="A2:D2"/>
    <mergeCell ref="A6:D6"/>
    <mergeCell ref="A3:A4"/>
    <mergeCell ref="B3:B4"/>
  </mergeCells>
  <phoneticPr fontId="9" type="noConversion"/>
  <printOptions horizontalCentered="1"/>
  <pageMargins left="0.59055118110236227" right="0.59055118110236227" top="0.78740157480314965" bottom="0.59055118110236227" header="0.31496062992125984" footer="0.31496062992125984"/>
  <pageSetup paperSize="9" scale="97" orientation="portrait" r:id="rId1"/>
  <headerFooter alignWithMargins="0">
    <oddFooter>&amp;C&amp;P&amp;R&amp;A</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9">
    <pageSetUpPr fitToPage="1"/>
  </sheetPr>
  <dimension ref="A1:E134"/>
  <sheetViews>
    <sheetView view="pageBreakPreview" zoomScaleNormal="100" workbookViewId="0">
      <pane ySplit="6" topLeftCell="A7" activePane="bottomLeft" state="frozen"/>
      <selection activeCell="D95" sqref="D95"/>
      <selection pane="bottomLeft" activeCell="M14" sqref="M14"/>
    </sheetView>
  </sheetViews>
  <sheetFormatPr defaultColWidth="8.88671875" defaultRowHeight="17.399999999999999" x14ac:dyDescent="0.25"/>
  <cols>
    <col min="1" max="1" width="63.5546875" style="235" customWidth="1"/>
    <col min="2" max="2" width="25.88671875" style="235" customWidth="1"/>
    <col min="3" max="4" width="14.5546875" style="235" customWidth="1"/>
    <col min="5" max="5" width="20.6640625" style="235" customWidth="1"/>
    <col min="6" max="16384" width="8.88671875" style="235"/>
  </cols>
  <sheetData>
    <row r="1" spans="1:5" ht="18" customHeight="1" x14ac:dyDescent="0.25">
      <c r="A1" s="466" t="s">
        <v>309</v>
      </c>
      <c r="B1" s="467"/>
      <c r="C1" s="467"/>
      <c r="D1" s="233"/>
      <c r="E1" s="234"/>
    </row>
    <row r="2" spans="1:5" ht="18" x14ac:dyDescent="0.25">
      <c r="A2" s="474" t="s">
        <v>334</v>
      </c>
      <c r="B2" s="474"/>
      <c r="C2" s="474"/>
      <c r="D2" s="474"/>
      <c r="E2" s="474"/>
    </row>
    <row r="3" spans="1:5" ht="18" thickBot="1" x14ac:dyDescent="0.3">
      <c r="A3" s="466" t="s">
        <v>310</v>
      </c>
      <c r="B3" s="466"/>
      <c r="C3" s="466"/>
      <c r="D3" s="236"/>
      <c r="E3" s="234"/>
    </row>
    <row r="4" spans="1:5" x14ac:dyDescent="0.25">
      <c r="A4" s="470" t="s">
        <v>544</v>
      </c>
      <c r="B4" s="472" t="s">
        <v>549</v>
      </c>
      <c r="C4" s="475" t="s">
        <v>519</v>
      </c>
      <c r="D4" s="476"/>
      <c r="E4" s="476"/>
    </row>
    <row r="5" spans="1:5" x14ac:dyDescent="0.25">
      <c r="A5" s="471"/>
      <c r="B5" s="473"/>
      <c r="C5" s="237">
        <v>2018</v>
      </c>
      <c r="D5" s="237">
        <v>2019</v>
      </c>
      <c r="E5" s="237">
        <v>2020</v>
      </c>
    </row>
    <row r="6" spans="1:5" ht="18.600000000000001" thickBot="1" x14ac:dyDescent="0.3">
      <c r="A6" s="238">
        <v>1</v>
      </c>
      <c r="B6" s="239">
        <v>2</v>
      </c>
      <c r="C6" s="240">
        <v>3</v>
      </c>
      <c r="D6" s="240">
        <v>4</v>
      </c>
      <c r="E6" s="240">
        <v>5</v>
      </c>
    </row>
    <row r="7" spans="1:5" s="234" customFormat="1" ht="36" x14ac:dyDescent="0.25">
      <c r="A7" s="241" t="s">
        <v>367</v>
      </c>
      <c r="B7" s="101" t="s">
        <v>225</v>
      </c>
      <c r="C7" s="231">
        <v>1</v>
      </c>
      <c r="D7" s="231">
        <v>1</v>
      </c>
      <c r="E7" s="231">
        <v>1</v>
      </c>
    </row>
    <row r="8" spans="1:5" s="234" customFormat="1" ht="36" x14ac:dyDescent="0.25">
      <c r="A8" s="241" t="s">
        <v>368</v>
      </c>
      <c r="B8" s="101" t="s">
        <v>225</v>
      </c>
      <c r="C8" s="231">
        <v>150</v>
      </c>
      <c r="D8" s="231">
        <v>135</v>
      </c>
      <c r="E8" s="231">
        <v>120</v>
      </c>
    </row>
    <row r="9" spans="1:5" s="234" customFormat="1" ht="36" x14ac:dyDescent="0.25">
      <c r="A9" s="242" t="s">
        <v>66</v>
      </c>
      <c r="B9" s="231" t="s">
        <v>68</v>
      </c>
      <c r="C9" s="231">
        <v>28.7</v>
      </c>
      <c r="D9" s="231">
        <v>15.2</v>
      </c>
      <c r="E9" s="231" t="s">
        <v>961</v>
      </c>
    </row>
    <row r="10" spans="1:5" s="234" customFormat="1" ht="17.399999999999999" customHeight="1" x14ac:dyDescent="0.25">
      <c r="A10" s="242" t="s">
        <v>67</v>
      </c>
      <c r="B10" s="231" t="s">
        <v>68</v>
      </c>
      <c r="C10" s="231">
        <v>0.25</v>
      </c>
      <c r="D10" s="231">
        <v>0.23</v>
      </c>
      <c r="E10" s="231" t="s">
        <v>962</v>
      </c>
    </row>
    <row r="11" spans="1:5" s="234" customFormat="1" ht="36" x14ac:dyDescent="0.25">
      <c r="A11" s="242" t="s">
        <v>370</v>
      </c>
      <c r="B11" s="101" t="s">
        <v>225</v>
      </c>
      <c r="C11" s="231">
        <v>10</v>
      </c>
      <c r="D11" s="231">
        <v>10</v>
      </c>
      <c r="E11" s="231">
        <v>10</v>
      </c>
    </row>
    <row r="12" spans="1:5" s="234" customFormat="1" ht="18" x14ac:dyDescent="0.25">
      <c r="A12" s="242" t="s">
        <v>72</v>
      </c>
      <c r="B12" s="101" t="s">
        <v>225</v>
      </c>
      <c r="C12" s="231">
        <v>0</v>
      </c>
      <c r="D12" s="231">
        <v>0</v>
      </c>
      <c r="E12" s="231">
        <v>0</v>
      </c>
    </row>
    <row r="13" spans="1:5" s="234" customFormat="1" ht="18" x14ac:dyDescent="0.25">
      <c r="A13" s="242" t="s">
        <v>73</v>
      </c>
      <c r="B13" s="231" t="s">
        <v>75</v>
      </c>
      <c r="C13" s="231">
        <v>1674</v>
      </c>
      <c r="D13" s="231">
        <v>1674</v>
      </c>
      <c r="E13" s="231">
        <v>1674</v>
      </c>
    </row>
    <row r="14" spans="1:5" s="234" customFormat="1" ht="54" x14ac:dyDescent="0.25">
      <c r="A14" s="242" t="s">
        <v>369</v>
      </c>
      <c r="B14" s="231" t="s">
        <v>77</v>
      </c>
      <c r="C14" s="231">
        <v>209.1</v>
      </c>
      <c r="D14" s="231">
        <v>194.1</v>
      </c>
      <c r="E14" s="231" t="s">
        <v>963</v>
      </c>
    </row>
    <row r="15" spans="1:5" s="234" customFormat="1" ht="18" x14ac:dyDescent="0.25">
      <c r="A15" s="242" t="s">
        <v>76</v>
      </c>
      <c r="B15" s="101" t="s">
        <v>225</v>
      </c>
      <c r="C15" s="231">
        <v>0</v>
      </c>
      <c r="D15" s="231">
        <v>0</v>
      </c>
      <c r="E15" s="231">
        <v>0</v>
      </c>
    </row>
    <row r="16" spans="1:5" s="234" customFormat="1" ht="18" x14ac:dyDescent="0.25">
      <c r="A16" s="242" t="s">
        <v>78</v>
      </c>
      <c r="B16" s="101" t="s">
        <v>225</v>
      </c>
      <c r="C16" s="231">
        <v>24</v>
      </c>
      <c r="D16" s="231">
        <v>24</v>
      </c>
      <c r="E16" s="231">
        <v>24</v>
      </c>
    </row>
    <row r="17" spans="1:5" s="234" customFormat="1" ht="36" x14ac:dyDescent="0.25">
      <c r="A17" s="242" t="s">
        <v>79</v>
      </c>
      <c r="B17" s="231" t="s">
        <v>80</v>
      </c>
      <c r="C17" s="231">
        <v>65.900000000000006</v>
      </c>
      <c r="D17" s="231">
        <v>41.7</v>
      </c>
      <c r="E17" s="231" t="s">
        <v>964</v>
      </c>
    </row>
    <row r="18" spans="1:5" s="234" customFormat="1" ht="36" x14ac:dyDescent="0.25">
      <c r="A18" s="242" t="s">
        <v>371</v>
      </c>
      <c r="B18" s="231" t="s">
        <v>546</v>
      </c>
      <c r="C18" s="231">
        <v>152</v>
      </c>
      <c r="D18" s="231">
        <v>161</v>
      </c>
      <c r="E18" s="231">
        <v>128</v>
      </c>
    </row>
    <row r="19" spans="1:5" s="234" customFormat="1" ht="36" x14ac:dyDescent="0.25">
      <c r="A19" s="242" t="s">
        <v>372</v>
      </c>
      <c r="B19" s="231" t="s">
        <v>167</v>
      </c>
      <c r="C19" s="231">
        <v>19</v>
      </c>
      <c r="D19" s="231">
        <v>18.7</v>
      </c>
      <c r="E19" s="231" t="s">
        <v>965</v>
      </c>
    </row>
    <row r="20" spans="1:5" s="234" customFormat="1" ht="36" x14ac:dyDescent="0.25">
      <c r="A20" s="242" t="s">
        <v>82</v>
      </c>
      <c r="B20" s="231" t="s">
        <v>167</v>
      </c>
      <c r="C20" s="231">
        <v>2.5</v>
      </c>
      <c r="D20" s="231">
        <v>2.2000000000000002</v>
      </c>
      <c r="E20" s="231" t="s">
        <v>966</v>
      </c>
    </row>
    <row r="21" spans="1:5" s="234" customFormat="1" ht="36" x14ac:dyDescent="0.25">
      <c r="A21" s="242" t="s">
        <v>373</v>
      </c>
      <c r="B21" s="231" t="s">
        <v>546</v>
      </c>
      <c r="C21" s="231">
        <v>229</v>
      </c>
      <c r="D21" s="231">
        <v>234</v>
      </c>
      <c r="E21" s="231">
        <v>230</v>
      </c>
    </row>
    <row r="22" spans="1:5" s="234" customFormat="1" ht="36" x14ac:dyDescent="0.25">
      <c r="A22" s="242" t="s">
        <v>374</v>
      </c>
      <c r="B22" s="231" t="s">
        <v>167</v>
      </c>
      <c r="C22" s="231">
        <v>28.6</v>
      </c>
      <c r="D22" s="231">
        <v>27.1</v>
      </c>
      <c r="E22" s="231" t="s">
        <v>967</v>
      </c>
    </row>
    <row r="23" spans="1:5" s="234" customFormat="1" ht="18" x14ac:dyDescent="0.25">
      <c r="A23" s="242" t="s">
        <v>83</v>
      </c>
      <c r="B23" s="101" t="s">
        <v>225</v>
      </c>
      <c r="C23" s="231">
        <v>166</v>
      </c>
      <c r="D23" s="231">
        <v>186</v>
      </c>
      <c r="E23" s="231">
        <v>198</v>
      </c>
    </row>
    <row r="24" spans="1:5" s="234" customFormat="1" ht="51.6" customHeight="1" x14ac:dyDescent="0.25">
      <c r="A24" s="242" t="s">
        <v>84</v>
      </c>
      <c r="B24" s="231" t="s">
        <v>85</v>
      </c>
      <c r="C24" s="231">
        <v>37177</v>
      </c>
      <c r="D24" s="231">
        <v>46045</v>
      </c>
      <c r="E24" s="231">
        <v>51520</v>
      </c>
    </row>
    <row r="25" spans="1:5" s="234" customFormat="1" ht="18" x14ac:dyDescent="0.25">
      <c r="A25" s="242" t="s">
        <v>86</v>
      </c>
      <c r="B25" s="101" t="s">
        <v>225</v>
      </c>
      <c r="C25" s="231">
        <v>1</v>
      </c>
      <c r="D25" s="231">
        <v>1</v>
      </c>
      <c r="E25" s="231">
        <v>1</v>
      </c>
    </row>
    <row r="26" spans="1:5" s="234" customFormat="1" ht="18" x14ac:dyDescent="0.25">
      <c r="A26" s="242" t="s">
        <v>105</v>
      </c>
      <c r="B26" s="101" t="s">
        <v>225</v>
      </c>
      <c r="C26" s="231">
        <v>44</v>
      </c>
      <c r="D26" s="231">
        <v>52</v>
      </c>
      <c r="E26" s="231">
        <v>53</v>
      </c>
    </row>
    <row r="27" spans="1:5" s="234" customFormat="1" ht="54" x14ac:dyDescent="0.25">
      <c r="A27" s="242" t="s">
        <v>106</v>
      </c>
      <c r="B27" s="101" t="s">
        <v>225</v>
      </c>
      <c r="C27" s="231"/>
      <c r="D27" s="243"/>
      <c r="E27" s="243"/>
    </row>
    <row r="28" spans="1:5" s="234" customFormat="1" ht="18" x14ac:dyDescent="0.25">
      <c r="A28" s="242" t="s">
        <v>107</v>
      </c>
      <c r="B28" s="101" t="s">
        <v>225</v>
      </c>
      <c r="C28" s="231"/>
      <c r="D28" s="243"/>
      <c r="E28" s="243"/>
    </row>
    <row r="29" spans="1:5" s="234" customFormat="1" ht="36" x14ac:dyDescent="0.25">
      <c r="A29" s="242" t="s">
        <v>108</v>
      </c>
      <c r="B29" s="101" t="s">
        <v>225</v>
      </c>
      <c r="C29" s="231"/>
      <c r="D29" s="243"/>
      <c r="E29" s="243"/>
    </row>
    <row r="30" spans="1:5" s="234" customFormat="1" ht="18" x14ac:dyDescent="0.25">
      <c r="A30" s="242" t="s">
        <v>107</v>
      </c>
      <c r="B30" s="101" t="s">
        <v>225</v>
      </c>
      <c r="C30" s="231"/>
      <c r="D30" s="243"/>
      <c r="E30" s="243"/>
    </row>
    <row r="31" spans="1:5" s="234" customFormat="1" ht="18" x14ac:dyDescent="0.25">
      <c r="A31" s="242" t="s">
        <v>109</v>
      </c>
      <c r="B31" s="101" t="s">
        <v>225</v>
      </c>
      <c r="C31" s="231">
        <v>23</v>
      </c>
      <c r="D31" s="231">
        <v>22</v>
      </c>
      <c r="E31" s="229">
        <v>22</v>
      </c>
    </row>
    <row r="32" spans="1:5" s="234" customFormat="1" ht="18" x14ac:dyDescent="0.25">
      <c r="A32" s="242" t="s">
        <v>591</v>
      </c>
      <c r="B32" s="101" t="s">
        <v>225</v>
      </c>
      <c r="C32" s="231">
        <v>339</v>
      </c>
      <c r="D32" s="231">
        <v>332</v>
      </c>
      <c r="E32" s="229">
        <v>340</v>
      </c>
    </row>
    <row r="33" spans="1:5" s="234" customFormat="1" ht="18" x14ac:dyDescent="0.25">
      <c r="A33" s="242" t="s">
        <v>110</v>
      </c>
      <c r="B33" s="231" t="s">
        <v>81</v>
      </c>
      <c r="C33" s="231">
        <v>4725</v>
      </c>
      <c r="D33" s="231">
        <v>4556</v>
      </c>
      <c r="E33" s="229">
        <v>4339</v>
      </c>
    </row>
    <row r="34" spans="1:5" s="234" customFormat="1" ht="18" x14ac:dyDescent="0.25">
      <c r="A34" s="242" t="s">
        <v>111</v>
      </c>
      <c r="B34" s="101" t="s">
        <v>225</v>
      </c>
      <c r="C34" s="231">
        <v>23</v>
      </c>
      <c r="D34" s="231">
        <v>22</v>
      </c>
      <c r="E34" s="229">
        <v>22</v>
      </c>
    </row>
    <row r="35" spans="1:5" s="234" customFormat="1" ht="18" x14ac:dyDescent="0.25">
      <c r="A35" s="242" t="s">
        <v>112</v>
      </c>
      <c r="B35" s="231" t="s">
        <v>115</v>
      </c>
      <c r="C35" s="231">
        <v>323</v>
      </c>
      <c r="D35" s="231">
        <v>323</v>
      </c>
      <c r="E35" s="244">
        <v>309.89999999999998</v>
      </c>
    </row>
    <row r="36" spans="1:5" s="234" customFormat="1" ht="18" x14ac:dyDescent="0.25">
      <c r="A36" s="242" t="s">
        <v>113</v>
      </c>
      <c r="B36" s="231" t="s">
        <v>116</v>
      </c>
      <c r="C36" s="231">
        <v>17</v>
      </c>
      <c r="D36" s="231">
        <v>15.3</v>
      </c>
      <c r="E36" s="231">
        <v>14.9</v>
      </c>
    </row>
    <row r="37" spans="1:5" s="234" customFormat="1" ht="18" x14ac:dyDescent="0.25">
      <c r="A37" s="242" t="s">
        <v>114</v>
      </c>
      <c r="B37" s="231" t="s">
        <v>117</v>
      </c>
      <c r="C37" s="231">
        <v>19.420000000000002</v>
      </c>
      <c r="D37" s="231">
        <v>21</v>
      </c>
      <c r="E37" s="231">
        <v>21</v>
      </c>
    </row>
    <row r="38" spans="1:5" s="234" customFormat="1" ht="18" x14ac:dyDescent="0.25">
      <c r="A38" s="242" t="s">
        <v>118</v>
      </c>
      <c r="B38" s="101" t="s">
        <v>225</v>
      </c>
      <c r="C38" s="231">
        <v>0</v>
      </c>
      <c r="D38" s="231">
        <v>0</v>
      </c>
      <c r="E38" s="231">
        <v>0</v>
      </c>
    </row>
    <row r="39" spans="1:5" s="234" customFormat="1" ht="18" x14ac:dyDescent="0.25">
      <c r="A39" s="242" t="s">
        <v>119</v>
      </c>
      <c r="B39" s="101" t="s">
        <v>225</v>
      </c>
      <c r="C39" s="231">
        <v>0</v>
      </c>
      <c r="D39" s="231">
        <v>0</v>
      </c>
      <c r="E39" s="231">
        <v>0</v>
      </c>
    </row>
    <row r="40" spans="1:5" s="234" customFormat="1" ht="18" x14ac:dyDescent="0.25">
      <c r="A40" s="242" t="s">
        <v>120</v>
      </c>
      <c r="B40" s="231" t="s">
        <v>168</v>
      </c>
      <c r="C40" s="231">
        <v>0</v>
      </c>
      <c r="D40" s="231">
        <v>0</v>
      </c>
      <c r="E40" s="231">
        <v>0</v>
      </c>
    </row>
    <row r="41" spans="1:5" s="234" customFormat="1" ht="18" x14ac:dyDescent="0.25">
      <c r="A41" s="242" t="s">
        <v>121</v>
      </c>
      <c r="B41" s="101" t="s">
        <v>225</v>
      </c>
      <c r="C41" s="231">
        <v>1</v>
      </c>
      <c r="D41" s="231">
        <v>1</v>
      </c>
      <c r="E41" s="231">
        <v>1</v>
      </c>
    </row>
    <row r="42" spans="1:5" s="234" customFormat="1" ht="18" x14ac:dyDescent="0.25">
      <c r="A42" s="242" t="s">
        <v>592</v>
      </c>
      <c r="B42" s="231" t="s">
        <v>168</v>
      </c>
      <c r="C42" s="231">
        <v>228</v>
      </c>
      <c r="D42" s="231">
        <v>230</v>
      </c>
      <c r="E42" s="231">
        <v>53</v>
      </c>
    </row>
    <row r="43" spans="1:5" s="234" customFormat="1" ht="33.6" customHeight="1" x14ac:dyDescent="0.25">
      <c r="A43" s="242" t="s">
        <v>122</v>
      </c>
      <c r="B43" s="101" t="s">
        <v>225</v>
      </c>
      <c r="C43" s="231"/>
      <c r="D43" s="243"/>
      <c r="E43" s="243"/>
    </row>
    <row r="44" spans="1:5" s="234" customFormat="1" ht="18" x14ac:dyDescent="0.25">
      <c r="A44" s="242" t="s">
        <v>123</v>
      </c>
      <c r="B44" s="231" t="s">
        <v>124</v>
      </c>
      <c r="C44" s="231"/>
      <c r="D44" s="243"/>
      <c r="E44" s="243"/>
    </row>
    <row r="45" spans="1:5" s="234" customFormat="1" ht="36" x14ac:dyDescent="0.25">
      <c r="A45" s="242" t="s">
        <v>375</v>
      </c>
      <c r="B45" s="101" t="s">
        <v>225</v>
      </c>
      <c r="C45" s="231"/>
      <c r="D45" s="243"/>
      <c r="E45" s="243"/>
    </row>
    <row r="46" spans="1:5" s="234" customFormat="1" ht="18" x14ac:dyDescent="0.25">
      <c r="A46" s="242" t="s">
        <v>125</v>
      </c>
      <c r="B46" s="231" t="s">
        <v>124</v>
      </c>
      <c r="C46" s="231"/>
      <c r="D46" s="243"/>
      <c r="E46" s="243"/>
    </row>
    <row r="47" spans="1:5" s="234" customFormat="1" ht="40.799999999999997" customHeight="1" x14ac:dyDescent="0.25">
      <c r="A47" s="242" t="s">
        <v>593</v>
      </c>
      <c r="B47" s="101" t="s">
        <v>225</v>
      </c>
      <c r="C47" s="231"/>
      <c r="D47" s="243"/>
      <c r="E47" s="243"/>
    </row>
    <row r="48" spans="1:5" s="234" customFormat="1" ht="18" x14ac:dyDescent="0.25">
      <c r="A48" s="242" t="s">
        <v>126</v>
      </c>
      <c r="B48" s="231" t="s">
        <v>546</v>
      </c>
      <c r="C48" s="231"/>
      <c r="D48" s="243"/>
      <c r="E48" s="243"/>
    </row>
    <row r="49" spans="1:5" s="234" customFormat="1" ht="54" x14ac:dyDescent="0.25">
      <c r="A49" s="242" t="s">
        <v>376</v>
      </c>
      <c r="B49" s="101" t="s">
        <v>225</v>
      </c>
      <c r="C49" s="231"/>
      <c r="D49" s="243"/>
      <c r="E49" s="243"/>
    </row>
    <row r="50" spans="1:5" s="234" customFormat="1" ht="18" x14ac:dyDescent="0.25">
      <c r="A50" s="242" t="s">
        <v>127</v>
      </c>
      <c r="B50" s="231" t="s">
        <v>124</v>
      </c>
      <c r="C50" s="231"/>
      <c r="D50" s="231"/>
      <c r="E50" s="231"/>
    </row>
    <row r="51" spans="1:5" s="234" customFormat="1" ht="18" x14ac:dyDescent="0.25">
      <c r="A51" s="242" t="s">
        <v>128</v>
      </c>
      <c r="B51" s="101" t="s">
        <v>225</v>
      </c>
      <c r="C51" s="231">
        <v>23</v>
      </c>
      <c r="D51" s="231">
        <v>23</v>
      </c>
      <c r="E51" s="231">
        <v>23</v>
      </c>
    </row>
    <row r="52" spans="1:5" s="234" customFormat="1" ht="18" x14ac:dyDescent="0.25">
      <c r="A52" s="242" t="s">
        <v>129</v>
      </c>
      <c r="B52" s="101" t="s">
        <v>225</v>
      </c>
      <c r="C52" s="231">
        <v>11915</v>
      </c>
      <c r="D52" s="231">
        <v>13415</v>
      </c>
      <c r="E52" s="231">
        <v>13101</v>
      </c>
    </row>
    <row r="53" spans="1:5" s="234" customFormat="1" ht="18" x14ac:dyDescent="0.25">
      <c r="A53" s="242" t="s">
        <v>130</v>
      </c>
      <c r="B53" s="231" t="s">
        <v>546</v>
      </c>
      <c r="C53" s="231">
        <v>12734</v>
      </c>
      <c r="D53" s="231">
        <v>12809</v>
      </c>
      <c r="E53" s="231">
        <v>14103</v>
      </c>
    </row>
    <row r="54" spans="1:5" s="234" customFormat="1" ht="36" x14ac:dyDescent="0.25">
      <c r="A54" s="242" t="s">
        <v>131</v>
      </c>
      <c r="B54" s="101" t="s">
        <v>225</v>
      </c>
      <c r="C54" s="231"/>
      <c r="D54" s="231"/>
      <c r="E54" s="231" t="s">
        <v>5</v>
      </c>
    </row>
    <row r="55" spans="1:5" s="234" customFormat="1" ht="18" x14ac:dyDescent="0.25">
      <c r="A55" s="242" t="s">
        <v>132</v>
      </c>
      <c r="B55" s="101" t="s">
        <v>225</v>
      </c>
      <c r="C55" s="231"/>
      <c r="D55" s="231"/>
      <c r="E55" s="231" t="s">
        <v>5</v>
      </c>
    </row>
    <row r="56" spans="1:5" s="234" customFormat="1" ht="18" x14ac:dyDescent="0.25">
      <c r="A56" s="242" t="s">
        <v>130</v>
      </c>
      <c r="B56" s="231" t="s">
        <v>546</v>
      </c>
      <c r="C56" s="231"/>
      <c r="D56" s="231"/>
      <c r="E56" s="231" t="s">
        <v>5</v>
      </c>
    </row>
    <row r="57" spans="1:5" s="234" customFormat="1" ht="18" x14ac:dyDescent="0.25">
      <c r="A57" s="242" t="s">
        <v>133</v>
      </c>
      <c r="B57" s="101" t="s">
        <v>225</v>
      </c>
      <c r="C57" s="231"/>
      <c r="D57" s="231"/>
      <c r="E57" s="231" t="s">
        <v>5</v>
      </c>
    </row>
    <row r="58" spans="1:5" s="234" customFormat="1" ht="18" x14ac:dyDescent="0.25">
      <c r="A58" s="242" t="s">
        <v>968</v>
      </c>
      <c r="B58" s="101" t="s">
        <v>225</v>
      </c>
      <c r="C58" s="231"/>
      <c r="D58" s="231"/>
      <c r="E58" s="231" t="s">
        <v>5</v>
      </c>
    </row>
    <row r="59" spans="1:5" s="234" customFormat="1" ht="18" x14ac:dyDescent="0.25">
      <c r="A59" s="242" t="s">
        <v>134</v>
      </c>
      <c r="B59" s="101" t="s">
        <v>225</v>
      </c>
      <c r="C59" s="231"/>
      <c r="D59" s="231"/>
      <c r="E59" s="231" t="s">
        <v>5</v>
      </c>
    </row>
    <row r="60" spans="1:5" s="234" customFormat="1" ht="18" x14ac:dyDescent="0.25">
      <c r="A60" s="242" t="s">
        <v>135</v>
      </c>
      <c r="B60" s="231" t="s">
        <v>546</v>
      </c>
      <c r="C60" s="231"/>
      <c r="D60" s="231"/>
      <c r="E60" s="231" t="s">
        <v>5</v>
      </c>
    </row>
    <row r="61" spans="1:5" s="234" customFormat="1" ht="18" x14ac:dyDescent="0.25">
      <c r="A61" s="242" t="s">
        <v>969</v>
      </c>
      <c r="B61" s="101" t="s">
        <v>225</v>
      </c>
      <c r="C61" s="231">
        <v>7</v>
      </c>
      <c r="D61" s="231">
        <v>7</v>
      </c>
      <c r="E61" s="231">
        <v>7</v>
      </c>
    </row>
    <row r="62" spans="1:5" s="234" customFormat="1" ht="18" x14ac:dyDescent="0.25">
      <c r="A62" s="242" t="s">
        <v>134</v>
      </c>
      <c r="B62" s="101" t="s">
        <v>225</v>
      </c>
      <c r="C62" s="231">
        <v>1770</v>
      </c>
      <c r="D62" s="231">
        <v>1770</v>
      </c>
      <c r="E62" s="231">
        <v>1770</v>
      </c>
    </row>
    <row r="63" spans="1:5" s="234" customFormat="1" ht="18" x14ac:dyDescent="0.25">
      <c r="A63" s="242" t="s">
        <v>135</v>
      </c>
      <c r="B63" s="231" t="s">
        <v>546</v>
      </c>
      <c r="C63" s="231">
        <v>791</v>
      </c>
      <c r="D63" s="231">
        <v>796</v>
      </c>
      <c r="E63" s="231">
        <v>807</v>
      </c>
    </row>
    <row r="64" spans="1:5" s="234" customFormat="1" ht="18" x14ac:dyDescent="0.25">
      <c r="A64" s="242" t="s">
        <v>970</v>
      </c>
      <c r="B64" s="101" t="s">
        <v>225</v>
      </c>
      <c r="C64" s="231">
        <v>16</v>
      </c>
      <c r="D64" s="231">
        <v>16</v>
      </c>
      <c r="E64" s="231">
        <v>16</v>
      </c>
    </row>
    <row r="65" spans="1:5" s="234" customFormat="1" ht="18" x14ac:dyDescent="0.25">
      <c r="A65" s="242" t="s">
        <v>134</v>
      </c>
      <c r="B65" s="101" t="s">
        <v>225</v>
      </c>
      <c r="C65" s="231">
        <v>10145</v>
      </c>
      <c r="D65" s="231">
        <v>11645</v>
      </c>
      <c r="E65" s="231">
        <v>11331</v>
      </c>
    </row>
    <row r="66" spans="1:5" s="234" customFormat="1" ht="18" x14ac:dyDescent="0.25">
      <c r="A66" s="242" t="s">
        <v>135</v>
      </c>
      <c r="B66" s="231" t="s">
        <v>546</v>
      </c>
      <c r="C66" s="231">
        <v>11943</v>
      </c>
      <c r="D66" s="231">
        <v>12013</v>
      </c>
      <c r="E66" s="231">
        <v>13296</v>
      </c>
    </row>
    <row r="67" spans="1:5" s="234" customFormat="1" ht="36" x14ac:dyDescent="0.25">
      <c r="A67" s="242" t="s">
        <v>136</v>
      </c>
      <c r="B67" s="101" t="s">
        <v>225</v>
      </c>
      <c r="C67" s="231"/>
      <c r="D67" s="231"/>
      <c r="E67" s="231" t="s">
        <v>5</v>
      </c>
    </row>
    <row r="68" spans="1:5" s="234" customFormat="1" ht="18" x14ac:dyDescent="0.25">
      <c r="A68" s="242" t="s">
        <v>134</v>
      </c>
      <c r="B68" s="101" t="s">
        <v>225</v>
      </c>
      <c r="C68" s="231"/>
      <c r="D68" s="231"/>
      <c r="E68" s="231" t="s">
        <v>5</v>
      </c>
    </row>
    <row r="69" spans="1:5" s="234" customFormat="1" ht="18" x14ac:dyDescent="0.25">
      <c r="A69" s="242" t="s">
        <v>135</v>
      </c>
      <c r="B69" s="231" t="s">
        <v>546</v>
      </c>
      <c r="C69" s="231"/>
      <c r="D69" s="231"/>
      <c r="E69" s="231" t="s">
        <v>5</v>
      </c>
    </row>
    <row r="70" spans="1:5" s="234" customFormat="1" ht="36" x14ac:dyDescent="0.25">
      <c r="A70" s="242" t="s">
        <v>137</v>
      </c>
      <c r="C70" s="231"/>
      <c r="D70" s="231"/>
      <c r="E70" s="231"/>
    </row>
    <row r="71" spans="1:5" s="234" customFormat="1" ht="18" x14ac:dyDescent="0.25">
      <c r="A71" s="242" t="s">
        <v>138</v>
      </c>
      <c r="B71" s="231" t="s">
        <v>12</v>
      </c>
      <c r="C71" s="231">
        <v>91</v>
      </c>
      <c r="D71" s="231">
        <v>91</v>
      </c>
      <c r="E71" s="231">
        <v>75</v>
      </c>
    </row>
    <row r="72" spans="1:5" s="234" customFormat="1" ht="18" x14ac:dyDescent="0.25">
      <c r="A72" s="242" t="s">
        <v>139</v>
      </c>
      <c r="B72" s="231" t="s">
        <v>12</v>
      </c>
      <c r="C72" s="231">
        <v>9</v>
      </c>
      <c r="D72" s="231">
        <v>9</v>
      </c>
      <c r="E72" s="231">
        <v>25</v>
      </c>
    </row>
    <row r="73" spans="1:5" s="234" customFormat="1" ht="18" x14ac:dyDescent="0.25">
      <c r="A73" s="242" t="s">
        <v>140</v>
      </c>
      <c r="B73" s="231" t="s">
        <v>12</v>
      </c>
      <c r="C73" s="231"/>
      <c r="D73" s="231"/>
      <c r="E73" s="231">
        <v>0</v>
      </c>
    </row>
    <row r="74" spans="1:5" s="234" customFormat="1" ht="18" x14ac:dyDescent="0.25">
      <c r="A74" s="242" t="s">
        <v>141</v>
      </c>
      <c r="B74" s="231" t="s">
        <v>142</v>
      </c>
      <c r="C74" s="231">
        <v>162.9</v>
      </c>
      <c r="D74" s="231">
        <v>103</v>
      </c>
      <c r="E74" s="231">
        <v>111</v>
      </c>
    </row>
    <row r="75" spans="1:5" s="234" customFormat="1" ht="36" x14ac:dyDescent="0.25">
      <c r="A75" s="242" t="s">
        <v>143</v>
      </c>
      <c r="B75" s="231" t="s">
        <v>145</v>
      </c>
      <c r="C75" s="231">
        <v>186</v>
      </c>
      <c r="D75" s="231">
        <v>228</v>
      </c>
      <c r="E75" s="231">
        <v>217</v>
      </c>
    </row>
    <row r="76" spans="1:5" s="234" customFormat="1" ht="36" x14ac:dyDescent="0.25">
      <c r="A76" s="242" t="s">
        <v>144</v>
      </c>
      <c r="B76" s="231" t="s">
        <v>145</v>
      </c>
      <c r="C76" s="231">
        <v>183</v>
      </c>
      <c r="D76" s="231">
        <v>227</v>
      </c>
      <c r="E76" s="231">
        <v>207</v>
      </c>
    </row>
    <row r="77" spans="1:5" s="234" customFormat="1" ht="18" x14ac:dyDescent="0.25">
      <c r="A77" s="242" t="s">
        <v>366</v>
      </c>
      <c r="B77" s="101" t="s">
        <v>225</v>
      </c>
      <c r="C77" s="231">
        <v>26</v>
      </c>
      <c r="D77" s="231">
        <v>26</v>
      </c>
      <c r="E77" s="231">
        <v>27</v>
      </c>
    </row>
    <row r="78" spans="1:5" s="234" customFormat="1" ht="18" x14ac:dyDescent="0.25">
      <c r="A78" s="242" t="s">
        <v>146</v>
      </c>
      <c r="B78" s="101" t="s">
        <v>225</v>
      </c>
      <c r="C78" s="231">
        <v>5962</v>
      </c>
      <c r="D78" s="231">
        <v>6503</v>
      </c>
      <c r="E78" s="231">
        <v>7063</v>
      </c>
    </row>
    <row r="79" spans="1:5" s="234" customFormat="1" ht="19.2" customHeight="1" x14ac:dyDescent="0.25">
      <c r="A79" s="242" t="s">
        <v>147</v>
      </c>
      <c r="B79" s="231" t="s">
        <v>546</v>
      </c>
      <c r="C79" s="231">
        <v>5933</v>
      </c>
      <c r="D79" s="231">
        <v>7055</v>
      </c>
      <c r="E79" s="231">
        <v>7498</v>
      </c>
    </row>
    <row r="80" spans="1:5" s="234" customFormat="1" ht="18" x14ac:dyDescent="0.25">
      <c r="A80" s="242" t="s">
        <v>148</v>
      </c>
      <c r="B80" s="231" t="s">
        <v>546</v>
      </c>
      <c r="C80" s="231">
        <v>5876</v>
      </c>
      <c r="D80" s="231">
        <v>7937</v>
      </c>
      <c r="E80" s="231">
        <v>5821</v>
      </c>
    </row>
    <row r="81" spans="1:5" s="234" customFormat="1" ht="18" x14ac:dyDescent="0.25">
      <c r="A81" s="242" t="s">
        <v>594</v>
      </c>
      <c r="B81" s="102" t="s">
        <v>12</v>
      </c>
      <c r="C81" s="231">
        <v>70.5</v>
      </c>
      <c r="D81" s="231">
        <v>89</v>
      </c>
      <c r="E81" s="231">
        <v>69</v>
      </c>
    </row>
    <row r="82" spans="1:5" s="234" customFormat="1" ht="18" x14ac:dyDescent="0.25">
      <c r="A82" s="242" t="s">
        <v>149</v>
      </c>
      <c r="B82" s="101" t="s">
        <v>225</v>
      </c>
      <c r="C82" s="231"/>
      <c r="D82" s="231"/>
      <c r="E82" s="231"/>
    </row>
    <row r="83" spans="1:5" s="234" customFormat="1" ht="18" x14ac:dyDescent="0.25">
      <c r="A83" s="242" t="s">
        <v>150</v>
      </c>
      <c r="B83" s="231" t="s">
        <v>546</v>
      </c>
      <c r="C83" s="231"/>
      <c r="D83" s="231"/>
      <c r="E83" s="231"/>
    </row>
    <row r="84" spans="1:5" s="234" customFormat="1" ht="18" x14ac:dyDescent="0.25">
      <c r="A84" s="242" t="s">
        <v>151</v>
      </c>
      <c r="B84" s="101" t="s">
        <v>225</v>
      </c>
      <c r="C84" s="231"/>
      <c r="D84" s="231"/>
      <c r="E84" s="231"/>
    </row>
    <row r="85" spans="1:5" s="234" customFormat="1" ht="18" x14ac:dyDescent="0.25">
      <c r="A85" s="242" t="s">
        <v>165</v>
      </c>
      <c r="B85" s="102" t="s">
        <v>166</v>
      </c>
      <c r="C85" s="232"/>
      <c r="D85" s="231"/>
      <c r="E85" s="231"/>
    </row>
    <row r="86" spans="1:5" s="234" customFormat="1" ht="18" x14ac:dyDescent="0.25">
      <c r="A86" s="245" t="s">
        <v>152</v>
      </c>
      <c r="B86" s="102"/>
      <c r="C86" s="231"/>
      <c r="D86" s="231"/>
      <c r="E86" s="231"/>
    </row>
    <row r="87" spans="1:5" s="234" customFormat="1" ht="18" x14ac:dyDescent="0.25">
      <c r="A87" s="242" t="s">
        <v>335</v>
      </c>
      <c r="B87" s="102" t="s">
        <v>336</v>
      </c>
      <c r="C87" s="231">
        <v>3054.8</v>
      </c>
      <c r="D87" s="231">
        <v>3328.8</v>
      </c>
      <c r="E87" s="231">
        <v>3531.7</v>
      </c>
    </row>
    <row r="88" spans="1:5" s="234" customFormat="1" ht="18" customHeight="1" x14ac:dyDescent="0.25">
      <c r="A88" s="246" t="s">
        <v>44</v>
      </c>
      <c r="B88" s="189"/>
      <c r="C88" s="231"/>
      <c r="D88" s="231"/>
      <c r="E88" s="231"/>
    </row>
    <row r="89" spans="1:5" s="234" customFormat="1" ht="36" x14ac:dyDescent="0.25">
      <c r="A89" s="242" t="s">
        <v>337</v>
      </c>
      <c r="B89" s="102" t="s">
        <v>336</v>
      </c>
      <c r="C89" s="231"/>
      <c r="D89" s="231"/>
      <c r="E89" s="231"/>
    </row>
    <row r="90" spans="1:5" s="234" customFormat="1" ht="36" x14ac:dyDescent="0.25">
      <c r="A90" s="242" t="s">
        <v>338</v>
      </c>
      <c r="B90" s="102" t="s">
        <v>339</v>
      </c>
      <c r="C90" s="231">
        <v>27.8</v>
      </c>
      <c r="D90" s="231">
        <v>29.4</v>
      </c>
      <c r="E90" s="231">
        <v>28.9</v>
      </c>
    </row>
    <row r="91" spans="1:5" s="234" customFormat="1" ht="72" x14ac:dyDescent="0.25">
      <c r="A91" s="242" t="s">
        <v>340</v>
      </c>
      <c r="B91" s="102" t="s">
        <v>341</v>
      </c>
      <c r="C91" s="231"/>
      <c r="D91" s="231"/>
      <c r="E91" s="231"/>
    </row>
    <row r="92" spans="1:5" s="234" customFormat="1" ht="18" customHeight="1" x14ac:dyDescent="0.25">
      <c r="A92" s="242" t="s">
        <v>342</v>
      </c>
      <c r="B92" s="102" t="s">
        <v>339</v>
      </c>
      <c r="C92" s="231">
        <v>333670</v>
      </c>
      <c r="D92" s="231">
        <v>398809</v>
      </c>
      <c r="E92" s="231">
        <v>202899</v>
      </c>
    </row>
    <row r="93" spans="1:5" s="234" customFormat="1" ht="18" x14ac:dyDescent="0.25">
      <c r="A93" s="242" t="s">
        <v>2</v>
      </c>
      <c r="B93" s="102"/>
      <c r="C93" s="231">
        <v>143541</v>
      </c>
      <c r="D93" s="231">
        <v>124774</v>
      </c>
      <c r="E93" s="231">
        <v>134152</v>
      </c>
    </row>
    <row r="94" spans="1:5" s="234" customFormat="1" ht="54" x14ac:dyDescent="0.25">
      <c r="A94" s="242" t="s">
        <v>459</v>
      </c>
      <c r="B94" s="102" t="s">
        <v>12</v>
      </c>
      <c r="C94" s="231">
        <v>1.4</v>
      </c>
      <c r="D94" s="231">
        <v>3</v>
      </c>
      <c r="E94" s="231">
        <v>2.8</v>
      </c>
    </row>
    <row r="95" spans="1:5" s="234" customFormat="1" ht="36" x14ac:dyDescent="0.25">
      <c r="A95" s="242" t="s">
        <v>3</v>
      </c>
      <c r="B95" s="102"/>
      <c r="C95" s="231">
        <v>1690</v>
      </c>
      <c r="D95" s="114">
        <v>772</v>
      </c>
      <c r="E95" s="114">
        <v>802</v>
      </c>
    </row>
    <row r="96" spans="1:5" s="234" customFormat="1" ht="18" x14ac:dyDescent="0.25">
      <c r="A96" s="468" t="s">
        <v>44</v>
      </c>
      <c r="B96" s="469"/>
      <c r="C96" s="231"/>
      <c r="D96" s="114"/>
      <c r="E96" s="114"/>
    </row>
    <row r="97" spans="1:5" s="234" customFormat="1" ht="18" x14ac:dyDescent="0.25">
      <c r="A97" s="189" t="s">
        <v>343</v>
      </c>
      <c r="B97" s="102"/>
      <c r="C97" s="231"/>
      <c r="D97" s="114"/>
      <c r="E97" s="114"/>
    </row>
    <row r="98" spans="1:5" s="234" customFormat="1" ht="18" x14ac:dyDescent="0.25">
      <c r="A98" s="189" t="s">
        <v>344</v>
      </c>
      <c r="B98" s="102"/>
      <c r="C98" s="231"/>
      <c r="D98" s="114"/>
      <c r="E98" s="114"/>
    </row>
    <row r="99" spans="1:5" s="234" customFormat="1" ht="36" x14ac:dyDescent="0.25">
      <c r="A99" s="189" t="s">
        <v>345</v>
      </c>
      <c r="B99" s="102"/>
      <c r="C99" s="231"/>
      <c r="D99" s="114"/>
      <c r="E99" s="114"/>
    </row>
    <row r="100" spans="1:5" s="234" customFormat="1" ht="54" x14ac:dyDescent="0.25">
      <c r="A100" s="189" t="s">
        <v>346</v>
      </c>
      <c r="B100" s="102"/>
      <c r="C100" s="231"/>
      <c r="D100" s="114"/>
      <c r="E100" s="114"/>
    </row>
    <row r="101" spans="1:5" s="234" customFormat="1" ht="126" x14ac:dyDescent="0.25">
      <c r="A101" s="189" t="s">
        <v>347</v>
      </c>
      <c r="B101" s="102"/>
      <c r="C101" s="231"/>
      <c r="D101" s="114"/>
      <c r="E101" s="114"/>
    </row>
    <row r="102" spans="1:5" s="234" customFormat="1" ht="144" x14ac:dyDescent="0.25">
      <c r="A102" s="189" t="s">
        <v>348</v>
      </c>
      <c r="B102" s="102"/>
      <c r="C102" s="231"/>
      <c r="D102" s="114"/>
      <c r="E102" s="114"/>
    </row>
    <row r="103" spans="1:5" s="234" customFormat="1" ht="18" x14ac:dyDescent="0.25">
      <c r="A103" s="189" t="s">
        <v>349</v>
      </c>
      <c r="B103" s="102"/>
      <c r="C103" s="231"/>
      <c r="D103" s="114"/>
      <c r="E103" s="114"/>
    </row>
    <row r="104" spans="1:5" s="234" customFormat="1" ht="18" x14ac:dyDescent="0.25">
      <c r="A104" s="189" t="s">
        <v>350</v>
      </c>
      <c r="B104" s="102"/>
      <c r="C104" s="231">
        <v>28</v>
      </c>
      <c r="D104" s="114">
        <v>29</v>
      </c>
      <c r="E104" s="114">
        <v>28</v>
      </c>
    </row>
    <row r="105" spans="1:5" s="234" customFormat="1" ht="36" x14ac:dyDescent="0.25">
      <c r="A105" s="189" t="s">
        <v>351</v>
      </c>
      <c r="B105" s="102"/>
      <c r="C105" s="231"/>
      <c r="D105" s="114"/>
      <c r="E105" s="114"/>
    </row>
    <row r="106" spans="1:5" s="234" customFormat="1" ht="18" x14ac:dyDescent="0.25">
      <c r="A106" s="189" t="s">
        <v>352</v>
      </c>
      <c r="B106" s="102"/>
      <c r="C106" s="231">
        <v>18</v>
      </c>
      <c r="D106" s="114">
        <v>21</v>
      </c>
      <c r="E106" s="253">
        <v>17</v>
      </c>
    </row>
    <row r="107" spans="1:5" s="234" customFormat="1" ht="18" x14ac:dyDescent="0.25">
      <c r="A107" s="189" t="s">
        <v>353</v>
      </c>
      <c r="B107" s="102"/>
      <c r="C107" s="231">
        <v>7</v>
      </c>
      <c r="D107" s="114">
        <v>13</v>
      </c>
      <c r="E107" s="114">
        <v>13</v>
      </c>
    </row>
    <row r="108" spans="1:5" s="234" customFormat="1" ht="18" x14ac:dyDescent="0.25">
      <c r="A108" s="189" t="s">
        <v>354</v>
      </c>
      <c r="B108" s="102"/>
      <c r="C108" s="231">
        <v>8</v>
      </c>
      <c r="D108" s="114">
        <v>6</v>
      </c>
      <c r="E108" s="114">
        <v>1</v>
      </c>
    </row>
    <row r="109" spans="1:5" s="234" customFormat="1" ht="18" x14ac:dyDescent="0.25">
      <c r="A109" s="189" t="s">
        <v>355</v>
      </c>
      <c r="B109" s="102"/>
      <c r="C109" s="231"/>
      <c r="D109" s="114"/>
      <c r="E109" s="114"/>
    </row>
    <row r="110" spans="1:5" s="234" customFormat="1" ht="35.4" customHeight="1" x14ac:dyDescent="0.25">
      <c r="A110" s="189" t="s">
        <v>356</v>
      </c>
      <c r="B110" s="102"/>
      <c r="C110" s="231">
        <v>124</v>
      </c>
      <c r="D110" s="114">
        <v>111</v>
      </c>
      <c r="E110" s="114">
        <v>128</v>
      </c>
    </row>
    <row r="111" spans="1:5" s="234" customFormat="1" ht="54" x14ac:dyDescent="0.25">
      <c r="A111" s="189" t="s">
        <v>357</v>
      </c>
      <c r="B111" s="102"/>
      <c r="C111" s="231">
        <v>4</v>
      </c>
      <c r="D111" s="114"/>
      <c r="E111" s="114"/>
    </row>
    <row r="112" spans="1:5" s="234" customFormat="1" ht="18" x14ac:dyDescent="0.25">
      <c r="A112" s="189" t="s">
        <v>358</v>
      </c>
      <c r="B112" s="102"/>
      <c r="C112" s="231"/>
      <c r="D112" s="114"/>
      <c r="E112" s="114"/>
    </row>
    <row r="113" spans="1:5" s="234" customFormat="1" ht="18" x14ac:dyDescent="0.25">
      <c r="A113" s="189" t="s">
        <v>359</v>
      </c>
      <c r="B113" s="102"/>
      <c r="C113" s="231"/>
      <c r="D113" s="114"/>
      <c r="E113" s="114"/>
    </row>
    <row r="114" spans="1:5" s="234" customFormat="1" ht="54" x14ac:dyDescent="0.25">
      <c r="A114" s="189" t="s">
        <v>360</v>
      </c>
      <c r="B114" s="102"/>
      <c r="C114" s="231">
        <v>1</v>
      </c>
      <c r="D114" s="114">
        <v>2</v>
      </c>
      <c r="E114" s="114">
        <v>1</v>
      </c>
    </row>
    <row r="115" spans="1:5" s="234" customFormat="1" ht="36" x14ac:dyDescent="0.25">
      <c r="A115" s="189" t="s">
        <v>361</v>
      </c>
      <c r="B115" s="102"/>
      <c r="C115" s="231">
        <v>2</v>
      </c>
      <c r="D115" s="114">
        <v>1</v>
      </c>
      <c r="E115" s="114">
        <v>1</v>
      </c>
    </row>
    <row r="116" spans="1:5" s="234" customFormat="1" ht="18" x14ac:dyDescent="0.25">
      <c r="A116" s="189" t="s">
        <v>362</v>
      </c>
      <c r="B116" s="102"/>
      <c r="C116" s="231">
        <v>253</v>
      </c>
      <c r="D116" s="114">
        <v>333</v>
      </c>
      <c r="E116" s="114">
        <v>325</v>
      </c>
    </row>
    <row r="117" spans="1:5" s="234" customFormat="1" ht="36" x14ac:dyDescent="0.25">
      <c r="A117" s="189" t="s">
        <v>363</v>
      </c>
      <c r="B117" s="102"/>
      <c r="C117" s="231">
        <v>88</v>
      </c>
      <c r="D117" s="114">
        <v>8</v>
      </c>
      <c r="E117" s="114">
        <v>9</v>
      </c>
    </row>
    <row r="118" spans="1:5" s="234" customFormat="1" ht="18" x14ac:dyDescent="0.25">
      <c r="A118" s="189" t="s">
        <v>364</v>
      </c>
      <c r="B118" s="102"/>
      <c r="C118" s="231">
        <v>44</v>
      </c>
      <c r="D118" s="114">
        <v>41</v>
      </c>
      <c r="E118" s="114">
        <v>44</v>
      </c>
    </row>
    <row r="119" spans="1:5" s="234" customFormat="1" ht="18" x14ac:dyDescent="0.25">
      <c r="A119" s="189" t="s">
        <v>365</v>
      </c>
      <c r="B119" s="102"/>
      <c r="C119" s="231">
        <v>1113</v>
      </c>
      <c r="D119" s="114">
        <v>207</v>
      </c>
      <c r="E119" s="114">
        <v>235</v>
      </c>
    </row>
    <row r="120" spans="1:5" s="234" customFormat="1" ht="34.799999999999997" x14ac:dyDescent="0.25">
      <c r="A120" s="247" t="s">
        <v>153</v>
      </c>
      <c r="B120" s="102" t="s">
        <v>12</v>
      </c>
      <c r="C120" s="232"/>
      <c r="D120" s="243"/>
      <c r="E120" s="252"/>
    </row>
    <row r="121" spans="1:5" s="234" customFormat="1" ht="18" x14ac:dyDescent="0.25">
      <c r="A121" s="242" t="s">
        <v>154</v>
      </c>
      <c r="B121" s="102" t="s">
        <v>12</v>
      </c>
      <c r="C121" s="231">
        <v>84.6</v>
      </c>
      <c r="D121" s="231">
        <v>100</v>
      </c>
      <c r="E121" s="231">
        <v>100</v>
      </c>
    </row>
    <row r="122" spans="1:5" s="234" customFormat="1" ht="18" x14ac:dyDescent="0.25">
      <c r="A122" s="242" t="s">
        <v>155</v>
      </c>
      <c r="B122" s="102" t="s">
        <v>12</v>
      </c>
      <c r="C122" s="231">
        <v>44.1</v>
      </c>
      <c r="D122" s="231">
        <v>100</v>
      </c>
      <c r="E122" s="231">
        <v>100</v>
      </c>
    </row>
    <row r="123" spans="1:5" s="234" customFormat="1" ht="18" x14ac:dyDescent="0.25">
      <c r="A123" s="242" t="s">
        <v>156</v>
      </c>
      <c r="B123" s="102" t="s">
        <v>12</v>
      </c>
      <c r="C123" s="231">
        <v>70.400000000000006</v>
      </c>
      <c r="D123" s="231">
        <v>100</v>
      </c>
      <c r="E123" s="231">
        <v>100</v>
      </c>
    </row>
    <row r="124" spans="1:5" s="234" customFormat="1" ht="18" x14ac:dyDescent="0.25">
      <c r="A124" s="242" t="s">
        <v>157</v>
      </c>
      <c r="B124" s="102" t="s">
        <v>12</v>
      </c>
      <c r="C124" s="231">
        <v>48.4</v>
      </c>
      <c r="D124" s="231">
        <v>99.8</v>
      </c>
      <c r="E124" s="231">
        <v>99</v>
      </c>
    </row>
    <row r="125" spans="1:5" s="234" customFormat="1" ht="18" x14ac:dyDescent="0.25">
      <c r="A125" s="242" t="s">
        <v>158</v>
      </c>
      <c r="B125" s="102" t="s">
        <v>12</v>
      </c>
      <c r="C125" s="231">
        <v>84</v>
      </c>
      <c r="D125" s="231">
        <v>89.8</v>
      </c>
      <c r="E125" s="231">
        <v>89.7</v>
      </c>
    </row>
    <row r="126" spans="1:5" s="234" customFormat="1" ht="18" x14ac:dyDescent="0.25">
      <c r="A126" s="242" t="s">
        <v>159</v>
      </c>
      <c r="B126" s="102" t="s">
        <v>12</v>
      </c>
      <c r="C126" s="231">
        <v>4.13</v>
      </c>
      <c r="D126" s="231">
        <v>10.199999999999999</v>
      </c>
      <c r="E126" s="231">
        <v>10.3</v>
      </c>
    </row>
    <row r="127" spans="1:5" s="234" customFormat="1" ht="18" x14ac:dyDescent="0.25">
      <c r="A127" s="242" t="s">
        <v>160</v>
      </c>
      <c r="B127" s="102" t="s">
        <v>12</v>
      </c>
      <c r="C127" s="231">
        <v>26.3</v>
      </c>
      <c r="D127" s="231">
        <v>99.8</v>
      </c>
      <c r="E127" s="231">
        <v>99</v>
      </c>
    </row>
    <row r="128" spans="1:5" s="234" customFormat="1" ht="18" x14ac:dyDescent="0.25">
      <c r="A128" s="247" t="s">
        <v>161</v>
      </c>
      <c r="B128" s="102"/>
      <c r="C128" s="232"/>
      <c r="D128" s="243"/>
      <c r="E128" s="243"/>
    </row>
    <row r="129" spans="1:5" s="234" customFormat="1" ht="18" x14ac:dyDescent="0.25">
      <c r="A129" s="242" t="s">
        <v>163</v>
      </c>
      <c r="B129" s="102" t="s">
        <v>12</v>
      </c>
      <c r="C129" s="232"/>
      <c r="D129" s="243"/>
      <c r="E129" s="243"/>
    </row>
    <row r="130" spans="1:5" s="234" customFormat="1" ht="19.2" customHeight="1" x14ac:dyDescent="0.25">
      <c r="A130" s="242" t="s">
        <v>164</v>
      </c>
      <c r="B130" s="102" t="s">
        <v>971</v>
      </c>
      <c r="C130" s="232"/>
      <c r="D130" s="243"/>
      <c r="E130" s="243"/>
    </row>
    <row r="131" spans="1:5" s="234" customFormat="1" ht="20.399999999999999" x14ac:dyDescent="0.25">
      <c r="A131" s="242" t="s">
        <v>307</v>
      </c>
      <c r="B131" s="102" t="s">
        <v>971</v>
      </c>
      <c r="C131" s="248"/>
      <c r="D131" s="248"/>
      <c r="E131" s="243"/>
    </row>
    <row r="132" spans="1:5" ht="6.6" customHeight="1" x14ac:dyDescent="0.25"/>
    <row r="133" spans="1:5" ht="18" x14ac:dyDescent="0.25">
      <c r="A133" s="249" t="s">
        <v>4</v>
      </c>
    </row>
    <row r="134" spans="1:5" ht="69" customHeight="1" x14ac:dyDescent="0.25">
      <c r="A134" s="464" t="s">
        <v>595</v>
      </c>
      <c r="B134" s="465"/>
      <c r="C134" s="465"/>
      <c r="D134" s="250"/>
    </row>
  </sheetData>
  <mergeCells count="8">
    <mergeCell ref="A134:C134"/>
    <mergeCell ref="A1:C1"/>
    <mergeCell ref="A3:C3"/>
    <mergeCell ref="A96:B96"/>
    <mergeCell ref="A4:A5"/>
    <mergeCell ref="B4:B5"/>
    <mergeCell ref="A2:E2"/>
    <mergeCell ref="C4:E4"/>
  </mergeCells>
  <phoneticPr fontId="9" type="noConversion"/>
  <printOptions horizontalCentered="1"/>
  <pageMargins left="0.59055118110236227" right="0.59055118110236227" top="0.78740157480314965" bottom="0.39370078740157483" header="0.31496062992125984" footer="0.31496062992125984"/>
  <pageSetup paperSize="9" scale="66" fitToHeight="5" orientation="portrait" r:id="rId1"/>
  <headerFooter alignWithMargins="0">
    <oddFooter>&amp;C&amp;P&amp;R&amp;A</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29"/>
  <sheetViews>
    <sheetView view="pageBreakPreview" zoomScale="60" zoomScaleNormal="100" workbookViewId="0">
      <selection activeCell="B40" sqref="B40"/>
    </sheetView>
  </sheetViews>
  <sheetFormatPr defaultColWidth="8.88671875" defaultRowHeight="13.2" x14ac:dyDescent="0.25"/>
  <cols>
    <col min="1" max="1" width="12.109375" style="144" customWidth="1"/>
    <col min="2" max="2" width="75.33203125" style="37" customWidth="1"/>
    <col min="3" max="16384" width="8.88671875" style="37"/>
  </cols>
  <sheetData>
    <row r="1" spans="1:2" ht="30.6" customHeight="1" x14ac:dyDescent="0.25">
      <c r="B1" s="148" t="s">
        <v>495</v>
      </c>
    </row>
    <row r="2" spans="1:2" ht="19.95" customHeight="1" x14ac:dyDescent="0.25">
      <c r="A2" s="145" t="s">
        <v>7</v>
      </c>
      <c r="B2" s="146" t="s">
        <v>244</v>
      </c>
    </row>
    <row r="3" spans="1:2" ht="19.95" customHeight="1" x14ac:dyDescent="0.25">
      <c r="A3" s="147" t="s">
        <v>6</v>
      </c>
      <c r="B3" s="145" t="s">
        <v>496</v>
      </c>
    </row>
    <row r="4" spans="1:2" ht="19.2" customHeight="1" x14ac:dyDescent="0.25">
      <c r="A4" s="146" t="s">
        <v>8</v>
      </c>
      <c r="B4" s="145" t="s">
        <v>540</v>
      </c>
    </row>
    <row r="5" spans="1:2" ht="19.2" customHeight="1" x14ac:dyDescent="0.25">
      <c r="A5" s="146">
        <v>2</v>
      </c>
      <c r="B5" s="145" t="s">
        <v>497</v>
      </c>
    </row>
    <row r="6" spans="1:2" ht="18.600000000000001" customHeight="1" x14ac:dyDescent="0.25">
      <c r="A6" s="146">
        <v>3</v>
      </c>
      <c r="B6" s="145" t="s">
        <v>498</v>
      </c>
    </row>
    <row r="7" spans="1:2" ht="18.600000000000001" customHeight="1" x14ac:dyDescent="0.25">
      <c r="A7" s="146">
        <v>4</v>
      </c>
      <c r="B7" s="145" t="s">
        <v>499</v>
      </c>
    </row>
    <row r="8" spans="1:2" ht="19.2" customHeight="1" x14ac:dyDescent="0.25">
      <c r="A8" s="146">
        <v>5</v>
      </c>
      <c r="B8" s="145" t="s">
        <v>500</v>
      </c>
    </row>
    <row r="9" spans="1:2" ht="19.95" customHeight="1" x14ac:dyDescent="0.25">
      <c r="A9" s="146">
        <v>6</v>
      </c>
      <c r="B9" s="145" t="s">
        <v>501</v>
      </c>
    </row>
    <row r="10" spans="1:2" ht="19.95" customHeight="1" x14ac:dyDescent="0.25">
      <c r="A10" s="146">
        <v>7</v>
      </c>
      <c r="B10" s="145" t="s">
        <v>502</v>
      </c>
    </row>
    <row r="11" spans="1:2" ht="21.6" customHeight="1" x14ac:dyDescent="0.25">
      <c r="A11" s="146">
        <v>8</v>
      </c>
      <c r="B11" s="145" t="s">
        <v>503</v>
      </c>
    </row>
    <row r="12" spans="1:2" ht="21.6" customHeight="1" x14ac:dyDescent="0.25">
      <c r="A12" s="146">
        <v>9</v>
      </c>
      <c r="B12" s="145" t="s">
        <v>556</v>
      </c>
    </row>
    <row r="13" spans="1:2" ht="19.2" customHeight="1" x14ac:dyDescent="0.25">
      <c r="A13" s="146">
        <v>10</v>
      </c>
      <c r="B13" s="145" t="s">
        <v>504</v>
      </c>
    </row>
    <row r="14" spans="1:2" ht="19.95" customHeight="1" x14ac:dyDescent="0.25">
      <c r="A14" s="146"/>
      <c r="B14" s="145" t="s">
        <v>505</v>
      </c>
    </row>
    <row r="15" spans="1:2" ht="18" x14ac:dyDescent="0.25">
      <c r="A15" s="146">
        <v>11</v>
      </c>
      <c r="B15" s="145" t="s">
        <v>506</v>
      </c>
    </row>
    <row r="16" spans="1:2" ht="18" x14ac:dyDescent="0.25">
      <c r="A16" s="146">
        <v>12</v>
      </c>
      <c r="B16" s="145" t="s">
        <v>236</v>
      </c>
    </row>
    <row r="17" spans="1:2" ht="18" x14ac:dyDescent="0.25">
      <c r="A17" s="146">
        <v>13</v>
      </c>
      <c r="B17" s="145" t="s">
        <v>507</v>
      </c>
    </row>
    <row r="18" spans="1:2" ht="18" x14ac:dyDescent="0.25">
      <c r="A18" s="146">
        <v>14</v>
      </c>
      <c r="B18" s="145" t="s">
        <v>508</v>
      </c>
    </row>
    <row r="19" spans="1:2" ht="18" x14ac:dyDescent="0.25">
      <c r="A19" s="146">
        <v>15</v>
      </c>
      <c r="B19" s="145" t="s">
        <v>509</v>
      </c>
    </row>
    <row r="20" spans="1:2" ht="18" x14ac:dyDescent="0.25">
      <c r="A20" s="146">
        <v>16</v>
      </c>
      <c r="B20" s="145" t="s">
        <v>510</v>
      </c>
    </row>
    <row r="21" spans="1:2" ht="18" x14ac:dyDescent="0.25">
      <c r="A21" s="146">
        <v>17</v>
      </c>
      <c r="B21" s="145" t="s">
        <v>511</v>
      </c>
    </row>
    <row r="22" spans="1:2" ht="18" x14ac:dyDescent="0.25">
      <c r="A22" s="146">
        <v>18</v>
      </c>
      <c r="B22" s="145" t="s">
        <v>512</v>
      </c>
    </row>
    <row r="23" spans="1:2" ht="20.399999999999999" customHeight="1" x14ac:dyDescent="0.25">
      <c r="A23" s="146">
        <v>19</v>
      </c>
      <c r="B23" s="145" t="s">
        <v>513</v>
      </c>
    </row>
    <row r="24" spans="1:2" ht="38.4" customHeight="1" x14ac:dyDescent="0.25">
      <c r="A24" s="146">
        <v>20</v>
      </c>
      <c r="B24" s="145" t="s">
        <v>633</v>
      </c>
    </row>
    <row r="25" spans="1:2" ht="20.399999999999999" customHeight="1" x14ac:dyDescent="0.25">
      <c r="A25" s="146">
        <v>21</v>
      </c>
      <c r="B25" s="145" t="s">
        <v>514</v>
      </c>
    </row>
    <row r="26" spans="1:2" ht="18.600000000000001" customHeight="1" x14ac:dyDescent="0.25">
      <c r="A26" s="146">
        <v>22</v>
      </c>
      <c r="B26" s="145" t="s">
        <v>515</v>
      </c>
    </row>
    <row r="27" spans="1:2" ht="18.600000000000001" customHeight="1" x14ac:dyDescent="0.25">
      <c r="A27" s="146">
        <v>23</v>
      </c>
      <c r="B27" s="145" t="s">
        <v>516</v>
      </c>
    </row>
    <row r="28" spans="1:2" ht="19.95" customHeight="1" x14ac:dyDescent="0.25">
      <c r="A28" s="146">
        <v>24</v>
      </c>
      <c r="B28" s="145" t="s">
        <v>517</v>
      </c>
    </row>
    <row r="29" spans="1:2" ht="20.399999999999999" customHeight="1" x14ac:dyDescent="0.25">
      <c r="A29" s="146">
        <v>25</v>
      </c>
      <c r="B29" s="145" t="s">
        <v>634</v>
      </c>
    </row>
  </sheetData>
  <phoneticPr fontId="9" type="noConversion"/>
  <printOptions horizontalCentered="1"/>
  <pageMargins left="0.59055118110236227" right="0.59055118110236227" top="0.78740157480314965" bottom="0.39370078740157483" header="0" footer="0.31496062992125984"/>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0">
    <pageSetUpPr fitToPage="1"/>
  </sheetPr>
  <dimension ref="A1:K129"/>
  <sheetViews>
    <sheetView view="pageBreakPreview" zoomScale="80" zoomScaleNormal="100" zoomScaleSheetLayoutView="80" workbookViewId="0">
      <pane ySplit="4" topLeftCell="A107" activePane="bottomLeft" state="frozen"/>
      <selection activeCell="D95" sqref="D95"/>
      <selection pane="bottomLeft" activeCell="O6" sqref="O6"/>
    </sheetView>
  </sheetViews>
  <sheetFormatPr defaultColWidth="8.88671875" defaultRowHeight="18" x14ac:dyDescent="0.25"/>
  <cols>
    <col min="1" max="1" width="41.33203125" style="225" customWidth="1"/>
    <col min="2" max="2" width="15.44140625" style="225" customWidth="1"/>
    <col min="3" max="3" width="16.33203125" style="225" customWidth="1"/>
    <col min="4" max="4" width="14.5546875" style="225" customWidth="1"/>
    <col min="5" max="5" width="12.44140625" style="225" customWidth="1"/>
    <col min="6" max="6" width="12.88671875" style="225" customWidth="1"/>
    <col min="7" max="7" width="15.88671875" style="225" customWidth="1"/>
    <col min="8" max="8" width="27.33203125" style="225" customWidth="1"/>
    <col min="9" max="9" width="21.109375" style="225" customWidth="1"/>
    <col min="10" max="16384" width="8.88671875" style="225"/>
  </cols>
  <sheetData>
    <row r="1" spans="1:9" x14ac:dyDescent="0.25">
      <c r="A1" s="474" t="s">
        <v>233</v>
      </c>
      <c r="B1" s="481"/>
      <c r="C1" s="481"/>
      <c r="D1" s="481"/>
      <c r="E1" s="481"/>
      <c r="F1" s="481"/>
      <c r="G1" s="481"/>
      <c r="H1" s="481"/>
      <c r="I1" s="481"/>
    </row>
    <row r="2" spans="1:9" ht="31.95" customHeight="1" x14ac:dyDescent="0.25">
      <c r="A2" s="482" t="s">
        <v>178</v>
      </c>
      <c r="B2" s="482"/>
      <c r="C2" s="482"/>
      <c r="D2" s="482"/>
      <c r="E2" s="482"/>
      <c r="F2" s="482"/>
      <c r="G2" s="482"/>
      <c r="H2" s="482"/>
      <c r="I2" s="482"/>
    </row>
    <row r="3" spans="1:9" ht="31.2" customHeight="1" x14ac:dyDescent="0.25">
      <c r="A3" s="480" t="s">
        <v>432</v>
      </c>
      <c r="B3" s="480" t="s">
        <v>308</v>
      </c>
      <c r="C3" s="483" t="s">
        <v>169</v>
      </c>
      <c r="D3" s="480"/>
      <c r="E3" s="480"/>
      <c r="F3" s="480" t="s">
        <v>170</v>
      </c>
      <c r="G3" s="480"/>
      <c r="H3" s="480"/>
      <c r="I3" s="480"/>
    </row>
    <row r="4" spans="1:9" ht="144" customHeight="1" x14ac:dyDescent="0.25">
      <c r="A4" s="480"/>
      <c r="B4" s="480"/>
      <c r="C4" s="329" t="s">
        <v>176</v>
      </c>
      <c r="D4" s="257" t="s">
        <v>172</v>
      </c>
      <c r="E4" s="257" t="s">
        <v>173</v>
      </c>
      <c r="F4" s="257" t="s">
        <v>174</v>
      </c>
      <c r="G4" s="257" t="s">
        <v>175</v>
      </c>
      <c r="H4" s="257" t="s">
        <v>177</v>
      </c>
      <c r="I4" s="257" t="s">
        <v>171</v>
      </c>
    </row>
    <row r="5" spans="1:9" ht="18.600000000000001" thickBot="1" x14ac:dyDescent="0.3">
      <c r="A5" s="285">
        <v>1</v>
      </c>
      <c r="B5" s="285">
        <v>2</v>
      </c>
      <c r="C5" s="283">
        <v>3</v>
      </c>
      <c r="D5" s="283">
        <v>4</v>
      </c>
      <c r="E5" s="283">
        <v>5</v>
      </c>
      <c r="F5" s="283">
        <v>6</v>
      </c>
      <c r="G5" s="283">
        <v>7</v>
      </c>
      <c r="H5" s="283">
        <v>8</v>
      </c>
      <c r="I5" s="283">
        <v>9</v>
      </c>
    </row>
    <row r="6" spans="1:9" s="226" customFormat="1" ht="33.75" customHeight="1" thickBot="1" x14ac:dyDescent="0.3">
      <c r="A6" s="477" t="s">
        <v>1078</v>
      </c>
      <c r="B6" s="478"/>
      <c r="C6" s="478"/>
      <c r="D6" s="478"/>
      <c r="E6" s="478"/>
      <c r="F6" s="478"/>
      <c r="G6" s="478"/>
      <c r="H6" s="478"/>
      <c r="I6" s="479"/>
    </row>
    <row r="7" spans="1:9" s="226" customFormat="1" ht="106.2" customHeight="1" x14ac:dyDescent="0.25">
      <c r="A7" s="286" t="s">
        <v>803</v>
      </c>
      <c r="B7" s="332">
        <v>6277</v>
      </c>
      <c r="C7" s="286" t="s">
        <v>804</v>
      </c>
      <c r="D7" s="286" t="s">
        <v>805</v>
      </c>
      <c r="E7" s="286"/>
      <c r="F7" s="286" t="s">
        <v>806</v>
      </c>
      <c r="G7" s="286" t="s">
        <v>805</v>
      </c>
      <c r="H7" s="286" t="s">
        <v>807</v>
      </c>
      <c r="I7" s="286" t="s">
        <v>805</v>
      </c>
    </row>
    <row r="8" spans="1:9" s="226" customFormat="1" ht="90.6" customHeight="1" x14ac:dyDescent="0.25">
      <c r="A8" s="102" t="s">
        <v>808</v>
      </c>
      <c r="B8" s="330" t="s">
        <v>805</v>
      </c>
      <c r="C8" s="102" t="s">
        <v>809</v>
      </c>
      <c r="D8" s="102" t="s">
        <v>810</v>
      </c>
      <c r="E8" s="102"/>
      <c r="F8" s="102" t="s">
        <v>806</v>
      </c>
      <c r="G8" s="102" t="s">
        <v>805</v>
      </c>
      <c r="H8" s="102" t="s">
        <v>807</v>
      </c>
      <c r="I8" s="102" t="s">
        <v>805</v>
      </c>
    </row>
    <row r="9" spans="1:9" s="226" customFormat="1" ht="98.4" customHeight="1" x14ac:dyDescent="0.25">
      <c r="A9" s="102" t="s">
        <v>988</v>
      </c>
      <c r="B9" s="330">
        <v>19110</v>
      </c>
      <c r="C9" s="102" t="s">
        <v>811</v>
      </c>
      <c r="D9" s="102" t="s">
        <v>805</v>
      </c>
      <c r="E9" s="102"/>
      <c r="F9" s="102" t="s">
        <v>179</v>
      </c>
      <c r="G9" s="102" t="s">
        <v>805</v>
      </c>
      <c r="H9" s="102" t="s">
        <v>805</v>
      </c>
      <c r="I9" s="102" t="s">
        <v>805</v>
      </c>
    </row>
    <row r="10" spans="1:9" s="226" customFormat="1" ht="99" customHeight="1" x14ac:dyDescent="0.25">
      <c r="A10" s="102" t="s">
        <v>812</v>
      </c>
      <c r="B10" s="330">
        <v>1925</v>
      </c>
      <c r="C10" s="102" t="s">
        <v>813</v>
      </c>
      <c r="D10" s="102" t="s">
        <v>805</v>
      </c>
      <c r="E10" s="102"/>
      <c r="F10" s="102" t="s">
        <v>806</v>
      </c>
      <c r="G10" s="102" t="s">
        <v>805</v>
      </c>
      <c r="H10" s="102" t="s">
        <v>814</v>
      </c>
      <c r="I10" s="102" t="s">
        <v>805</v>
      </c>
    </row>
    <row r="11" spans="1:9" s="226" customFormat="1" ht="73.2" customHeight="1" x14ac:dyDescent="0.25">
      <c r="A11" s="102" t="s">
        <v>815</v>
      </c>
      <c r="B11" s="330">
        <v>1280</v>
      </c>
      <c r="C11" s="102" t="s">
        <v>813</v>
      </c>
      <c r="D11" s="102" t="s">
        <v>805</v>
      </c>
      <c r="E11" s="102"/>
      <c r="F11" s="102" t="s">
        <v>806</v>
      </c>
      <c r="G11" s="102" t="s">
        <v>805</v>
      </c>
      <c r="H11" s="102" t="s">
        <v>816</v>
      </c>
      <c r="I11" s="102" t="s">
        <v>805</v>
      </c>
    </row>
    <row r="12" spans="1:9" s="226" customFormat="1" ht="70.95" customHeight="1" x14ac:dyDescent="0.25">
      <c r="A12" s="102" t="s">
        <v>817</v>
      </c>
      <c r="B12" s="330">
        <v>623</v>
      </c>
      <c r="C12" s="102" t="s">
        <v>811</v>
      </c>
      <c r="D12" s="102" t="s">
        <v>805</v>
      </c>
      <c r="E12" s="102"/>
      <c r="F12" s="102" t="s">
        <v>806</v>
      </c>
      <c r="G12" s="102" t="s">
        <v>805</v>
      </c>
      <c r="H12" s="102" t="s">
        <v>816</v>
      </c>
      <c r="I12" s="102" t="s">
        <v>805</v>
      </c>
    </row>
    <row r="13" spans="1:9" s="226" customFormat="1" ht="85.2" customHeight="1" x14ac:dyDescent="0.25">
      <c r="A13" s="102" t="s">
        <v>818</v>
      </c>
      <c r="B13" s="330">
        <v>623</v>
      </c>
      <c r="C13" s="102" t="s">
        <v>813</v>
      </c>
      <c r="D13" s="102" t="s">
        <v>805</v>
      </c>
      <c r="E13" s="102"/>
      <c r="F13" s="102" t="s">
        <v>806</v>
      </c>
      <c r="G13" s="102" t="s">
        <v>805</v>
      </c>
      <c r="H13" s="102" t="s">
        <v>819</v>
      </c>
      <c r="I13" s="102" t="s">
        <v>805</v>
      </c>
    </row>
    <row r="14" spans="1:9" s="226" customFormat="1" ht="96" customHeight="1" x14ac:dyDescent="0.25">
      <c r="A14" s="102" t="s">
        <v>820</v>
      </c>
      <c r="B14" s="330">
        <v>2848</v>
      </c>
      <c r="C14" s="102" t="s">
        <v>821</v>
      </c>
      <c r="D14" s="102" t="s">
        <v>805</v>
      </c>
      <c r="E14" s="102"/>
      <c r="F14" s="102" t="s">
        <v>806</v>
      </c>
      <c r="G14" s="102" t="s">
        <v>805</v>
      </c>
      <c r="H14" s="102" t="s">
        <v>822</v>
      </c>
      <c r="I14" s="102" t="s">
        <v>805</v>
      </c>
    </row>
    <row r="15" spans="1:9" s="226" customFormat="1" ht="90.6" customHeight="1" x14ac:dyDescent="0.25">
      <c r="A15" s="102" t="s">
        <v>823</v>
      </c>
      <c r="B15" s="330">
        <v>678</v>
      </c>
      <c r="C15" s="102" t="s">
        <v>824</v>
      </c>
      <c r="D15" s="102" t="s">
        <v>805</v>
      </c>
      <c r="E15" s="102"/>
      <c r="F15" s="102" t="s">
        <v>179</v>
      </c>
      <c r="G15" s="102" t="s">
        <v>825</v>
      </c>
      <c r="H15" s="102" t="s">
        <v>805</v>
      </c>
      <c r="I15" s="102" t="s">
        <v>805</v>
      </c>
    </row>
    <row r="16" spans="1:9" s="226" customFormat="1" ht="75.599999999999994" customHeight="1" x14ac:dyDescent="0.25">
      <c r="A16" s="102" t="s">
        <v>826</v>
      </c>
      <c r="B16" s="330">
        <v>407</v>
      </c>
      <c r="C16" s="102" t="s">
        <v>827</v>
      </c>
      <c r="D16" s="102" t="s">
        <v>805</v>
      </c>
      <c r="E16" s="102"/>
      <c r="F16" s="102" t="s">
        <v>989</v>
      </c>
      <c r="G16" s="102" t="s">
        <v>805</v>
      </c>
      <c r="H16" s="102" t="s">
        <v>805</v>
      </c>
      <c r="I16" s="102" t="s">
        <v>805</v>
      </c>
    </row>
    <row r="17" spans="1:9" s="226" customFormat="1" ht="97.2" customHeight="1" x14ac:dyDescent="0.25">
      <c r="A17" s="102" t="s">
        <v>828</v>
      </c>
      <c r="B17" s="330">
        <v>1105</v>
      </c>
      <c r="C17" s="102" t="s">
        <v>827</v>
      </c>
      <c r="D17" s="102" t="s">
        <v>805</v>
      </c>
      <c r="E17" s="102"/>
      <c r="F17" s="102" t="s">
        <v>179</v>
      </c>
      <c r="G17" s="102" t="s">
        <v>805</v>
      </c>
      <c r="H17" s="102" t="s">
        <v>990</v>
      </c>
      <c r="I17" s="102" t="s">
        <v>805</v>
      </c>
    </row>
    <row r="18" spans="1:9" s="226" customFormat="1" ht="78" customHeight="1" x14ac:dyDescent="0.25">
      <c r="A18" s="102" t="s">
        <v>829</v>
      </c>
      <c r="B18" s="330">
        <v>755</v>
      </c>
      <c r="C18" s="102" t="s">
        <v>827</v>
      </c>
      <c r="D18" s="102" t="s">
        <v>805</v>
      </c>
      <c r="E18" s="102"/>
      <c r="F18" s="102" t="s">
        <v>806</v>
      </c>
      <c r="G18" s="102" t="s">
        <v>805</v>
      </c>
      <c r="H18" s="102" t="s">
        <v>805</v>
      </c>
      <c r="I18" s="102" t="s">
        <v>805</v>
      </c>
    </row>
    <row r="19" spans="1:9" s="226" customFormat="1" ht="111" customHeight="1" x14ac:dyDescent="0.25">
      <c r="A19" s="102" t="s">
        <v>830</v>
      </c>
      <c r="B19" s="330">
        <v>549</v>
      </c>
      <c r="C19" s="102" t="s">
        <v>827</v>
      </c>
      <c r="D19" s="102" t="s">
        <v>805</v>
      </c>
      <c r="E19" s="102"/>
      <c r="F19" s="102" t="s">
        <v>179</v>
      </c>
      <c r="G19" s="102" t="s">
        <v>805</v>
      </c>
      <c r="H19" s="102" t="s">
        <v>991</v>
      </c>
      <c r="I19" s="102" t="s">
        <v>805</v>
      </c>
    </row>
    <row r="20" spans="1:9" s="226" customFormat="1" ht="84" customHeight="1" x14ac:dyDescent="0.25">
      <c r="A20" s="102" t="s">
        <v>831</v>
      </c>
      <c r="B20" s="330">
        <v>213</v>
      </c>
      <c r="C20" s="102" t="s">
        <v>827</v>
      </c>
      <c r="D20" s="102" t="s">
        <v>805</v>
      </c>
      <c r="E20" s="102"/>
      <c r="F20" s="102" t="s">
        <v>179</v>
      </c>
      <c r="G20" s="102" t="s">
        <v>825</v>
      </c>
      <c r="H20" s="102" t="s">
        <v>805</v>
      </c>
      <c r="I20" s="102" t="s">
        <v>805</v>
      </c>
    </row>
    <row r="21" spans="1:9" s="226" customFormat="1" ht="99.6" customHeight="1" x14ac:dyDescent="0.25">
      <c r="A21" s="102" t="s">
        <v>832</v>
      </c>
      <c r="B21" s="330">
        <v>398</v>
      </c>
      <c r="C21" s="102" t="s">
        <v>827</v>
      </c>
      <c r="D21" s="102" t="s">
        <v>805</v>
      </c>
      <c r="E21" s="102"/>
      <c r="F21" s="102" t="s">
        <v>806</v>
      </c>
      <c r="G21" s="102" t="s">
        <v>805</v>
      </c>
      <c r="H21" s="102" t="s">
        <v>805</v>
      </c>
      <c r="I21" s="102" t="s">
        <v>805</v>
      </c>
    </row>
    <row r="22" spans="1:9" s="226" customFormat="1" ht="100.2" customHeight="1" x14ac:dyDescent="0.25">
      <c r="A22" s="102" t="s">
        <v>833</v>
      </c>
      <c r="B22" s="330">
        <v>983</v>
      </c>
      <c r="C22" s="102" t="s">
        <v>811</v>
      </c>
      <c r="D22" s="102" t="s">
        <v>805</v>
      </c>
      <c r="E22" s="102"/>
      <c r="F22" s="102" t="s">
        <v>806</v>
      </c>
      <c r="G22" s="102" t="s">
        <v>805</v>
      </c>
      <c r="H22" s="102" t="s">
        <v>805</v>
      </c>
      <c r="I22" s="102" t="s">
        <v>805</v>
      </c>
    </row>
    <row r="23" spans="1:9" s="226" customFormat="1" ht="55.2" customHeight="1" x14ac:dyDescent="0.25">
      <c r="A23" s="102" t="s">
        <v>834</v>
      </c>
      <c r="B23" s="330">
        <v>915</v>
      </c>
      <c r="C23" s="102" t="s">
        <v>811</v>
      </c>
      <c r="D23" s="102" t="s">
        <v>805</v>
      </c>
      <c r="E23" s="102"/>
      <c r="F23" s="102" t="s">
        <v>806</v>
      </c>
      <c r="G23" s="102" t="s">
        <v>805</v>
      </c>
      <c r="H23" s="102" t="s">
        <v>805</v>
      </c>
      <c r="I23" s="102" t="s">
        <v>805</v>
      </c>
    </row>
    <row r="24" spans="1:9" s="226" customFormat="1" ht="134.4" customHeight="1" x14ac:dyDescent="0.25">
      <c r="A24" s="102" t="s">
        <v>835</v>
      </c>
      <c r="B24" s="330">
        <v>237</v>
      </c>
      <c r="C24" s="102" t="s">
        <v>811</v>
      </c>
      <c r="D24" s="102" t="s">
        <v>805</v>
      </c>
      <c r="E24" s="102"/>
      <c r="F24" s="102" t="s">
        <v>179</v>
      </c>
      <c r="G24" s="102" t="s">
        <v>825</v>
      </c>
      <c r="H24" s="102" t="s">
        <v>805</v>
      </c>
      <c r="I24" s="102" t="s">
        <v>805</v>
      </c>
    </row>
    <row r="25" spans="1:9" s="226" customFormat="1" ht="108" x14ac:dyDescent="0.25">
      <c r="A25" s="102" t="s">
        <v>836</v>
      </c>
      <c r="B25" s="330">
        <v>309</v>
      </c>
      <c r="C25" s="102" t="s">
        <v>811</v>
      </c>
      <c r="D25" s="102" t="s">
        <v>805</v>
      </c>
      <c r="E25" s="102"/>
      <c r="F25" s="102" t="s">
        <v>179</v>
      </c>
      <c r="G25" s="102" t="s">
        <v>805</v>
      </c>
      <c r="H25" s="102" t="s">
        <v>837</v>
      </c>
      <c r="I25" s="102" t="s">
        <v>805</v>
      </c>
    </row>
    <row r="26" spans="1:9" s="226" customFormat="1" ht="143.4" customHeight="1" x14ac:dyDescent="0.25">
      <c r="A26" s="102" t="s">
        <v>838</v>
      </c>
      <c r="B26" s="330">
        <v>11167</v>
      </c>
      <c r="C26" s="102" t="s">
        <v>839</v>
      </c>
      <c r="D26" s="102" t="s">
        <v>805</v>
      </c>
      <c r="E26" s="102"/>
      <c r="F26" s="102" t="s">
        <v>179</v>
      </c>
      <c r="G26" s="102" t="s">
        <v>805</v>
      </c>
      <c r="H26" s="102" t="s">
        <v>840</v>
      </c>
      <c r="I26" s="102" t="s">
        <v>805</v>
      </c>
    </row>
    <row r="27" spans="1:9" s="226" customFormat="1" ht="178.95" customHeight="1" x14ac:dyDescent="0.25">
      <c r="A27" s="102" t="s">
        <v>841</v>
      </c>
      <c r="B27" s="330">
        <v>10963</v>
      </c>
      <c r="C27" s="102" t="s">
        <v>842</v>
      </c>
      <c r="D27" s="102" t="s">
        <v>805</v>
      </c>
      <c r="E27" s="102"/>
      <c r="F27" s="102" t="s">
        <v>179</v>
      </c>
      <c r="G27" s="102" t="s">
        <v>805</v>
      </c>
      <c r="H27" s="102" t="s">
        <v>805</v>
      </c>
      <c r="I27" s="102" t="s">
        <v>805</v>
      </c>
    </row>
    <row r="28" spans="1:9" s="226" customFormat="1" ht="162" x14ac:dyDescent="0.25">
      <c r="A28" s="102" t="s">
        <v>844</v>
      </c>
      <c r="B28" s="330">
        <v>11167</v>
      </c>
      <c r="C28" s="102" t="s">
        <v>845</v>
      </c>
      <c r="D28" s="102" t="s">
        <v>846</v>
      </c>
      <c r="E28" s="102"/>
      <c r="F28" s="102" t="s">
        <v>806</v>
      </c>
      <c r="G28" s="102" t="s">
        <v>805</v>
      </c>
      <c r="H28" s="102" t="s">
        <v>843</v>
      </c>
      <c r="I28" s="102" t="s">
        <v>805</v>
      </c>
    </row>
    <row r="29" spans="1:9" s="226" customFormat="1" ht="90" x14ac:dyDescent="0.25">
      <c r="A29" s="102" t="s">
        <v>847</v>
      </c>
      <c r="B29" s="330">
        <v>4970</v>
      </c>
      <c r="C29" s="102" t="s">
        <v>813</v>
      </c>
      <c r="D29" s="102" t="s">
        <v>805</v>
      </c>
      <c r="E29" s="102"/>
      <c r="F29" s="102" t="s">
        <v>806</v>
      </c>
      <c r="G29" s="102" t="s">
        <v>805</v>
      </c>
      <c r="H29" s="102" t="s">
        <v>848</v>
      </c>
      <c r="I29" s="102" t="s">
        <v>805</v>
      </c>
    </row>
    <row r="30" spans="1:9" s="226" customFormat="1" ht="90" customHeight="1" x14ac:dyDescent="0.25">
      <c r="A30" s="102" t="s">
        <v>992</v>
      </c>
      <c r="B30" s="330">
        <v>6963</v>
      </c>
      <c r="C30" s="102" t="s">
        <v>849</v>
      </c>
      <c r="D30" s="102" t="s">
        <v>850</v>
      </c>
      <c r="E30" s="102"/>
      <c r="F30" s="102" t="s">
        <v>179</v>
      </c>
      <c r="G30" s="102" t="s">
        <v>805</v>
      </c>
      <c r="H30" s="102" t="s">
        <v>851</v>
      </c>
      <c r="I30" s="102" t="s">
        <v>805</v>
      </c>
    </row>
    <row r="31" spans="1:9" s="226" customFormat="1" ht="100.95" customHeight="1" x14ac:dyDescent="0.25">
      <c r="A31" s="102" t="s">
        <v>852</v>
      </c>
      <c r="B31" s="330">
        <v>240</v>
      </c>
      <c r="C31" s="102" t="s">
        <v>827</v>
      </c>
      <c r="D31" s="102" t="s">
        <v>805</v>
      </c>
      <c r="E31" s="102"/>
      <c r="F31" s="102" t="s">
        <v>179</v>
      </c>
      <c r="G31" s="102" t="s">
        <v>825</v>
      </c>
      <c r="H31" s="102" t="s">
        <v>805</v>
      </c>
      <c r="I31" s="102" t="s">
        <v>805</v>
      </c>
    </row>
    <row r="32" spans="1:9" s="226" customFormat="1" ht="90" x14ac:dyDescent="0.25">
      <c r="A32" s="102" t="s">
        <v>853</v>
      </c>
      <c r="B32" s="330">
        <v>316</v>
      </c>
      <c r="C32" s="102" t="s">
        <v>827</v>
      </c>
      <c r="D32" s="102" t="s">
        <v>805</v>
      </c>
      <c r="E32" s="102"/>
      <c r="F32" s="102" t="s">
        <v>179</v>
      </c>
      <c r="G32" s="102" t="s">
        <v>825</v>
      </c>
      <c r="H32" s="102" t="s">
        <v>805</v>
      </c>
      <c r="I32" s="102" t="s">
        <v>805</v>
      </c>
    </row>
    <row r="33" spans="1:9" s="226" customFormat="1" ht="80.400000000000006" customHeight="1" x14ac:dyDescent="0.25">
      <c r="A33" s="102" t="s">
        <v>854</v>
      </c>
      <c r="B33" s="330">
        <v>334</v>
      </c>
      <c r="C33" s="102" t="s">
        <v>827</v>
      </c>
      <c r="D33" s="102" t="s">
        <v>805</v>
      </c>
      <c r="E33" s="102"/>
      <c r="F33" s="102" t="s">
        <v>806</v>
      </c>
      <c r="G33" s="102" t="s">
        <v>805</v>
      </c>
      <c r="H33" s="102" t="s">
        <v>805</v>
      </c>
      <c r="I33" s="102" t="s">
        <v>805</v>
      </c>
    </row>
    <row r="34" spans="1:9" s="226" customFormat="1" ht="96" customHeight="1" x14ac:dyDescent="0.25">
      <c r="A34" s="102" t="s">
        <v>855</v>
      </c>
      <c r="B34" s="330">
        <v>246</v>
      </c>
      <c r="C34" s="102" t="s">
        <v>824</v>
      </c>
      <c r="D34" s="102" t="s">
        <v>805</v>
      </c>
      <c r="E34" s="102"/>
      <c r="F34" s="102" t="s">
        <v>806</v>
      </c>
      <c r="G34" s="102" t="s">
        <v>825</v>
      </c>
      <c r="H34" s="102" t="s">
        <v>805</v>
      </c>
      <c r="I34" s="102" t="s">
        <v>805</v>
      </c>
    </row>
    <row r="35" spans="1:9" s="226" customFormat="1" ht="90" x14ac:dyDescent="0.25">
      <c r="A35" s="102" t="s">
        <v>856</v>
      </c>
      <c r="B35" s="330">
        <v>255</v>
      </c>
      <c r="C35" s="102" t="s">
        <v>827</v>
      </c>
      <c r="D35" s="102" t="s">
        <v>805</v>
      </c>
      <c r="E35" s="102"/>
      <c r="F35" s="102" t="s">
        <v>806</v>
      </c>
      <c r="G35" s="102" t="s">
        <v>825</v>
      </c>
      <c r="H35" s="102" t="s">
        <v>805</v>
      </c>
      <c r="I35" s="102" t="s">
        <v>805</v>
      </c>
    </row>
    <row r="36" spans="1:9" s="226" customFormat="1" ht="160.94999999999999" customHeight="1" x14ac:dyDescent="0.25">
      <c r="A36" s="102" t="s">
        <v>857</v>
      </c>
      <c r="B36" s="330">
        <v>2694</v>
      </c>
      <c r="C36" s="102" t="s">
        <v>858</v>
      </c>
      <c r="D36" s="102" t="s">
        <v>805</v>
      </c>
      <c r="E36" s="102"/>
      <c r="F36" s="102" t="s">
        <v>806</v>
      </c>
      <c r="G36" s="102" t="s">
        <v>805</v>
      </c>
      <c r="H36" s="102" t="s">
        <v>859</v>
      </c>
      <c r="I36" s="102" t="s">
        <v>805</v>
      </c>
    </row>
    <row r="37" spans="1:9" s="226" customFormat="1" ht="108" x14ac:dyDescent="0.25">
      <c r="A37" s="102" t="s">
        <v>860</v>
      </c>
      <c r="B37" s="330">
        <v>596</v>
      </c>
      <c r="C37" s="102" t="s">
        <v>827</v>
      </c>
      <c r="D37" s="102" t="s">
        <v>805</v>
      </c>
      <c r="E37" s="102"/>
      <c r="F37" s="102" t="s">
        <v>179</v>
      </c>
      <c r="G37" s="102" t="s">
        <v>805</v>
      </c>
      <c r="H37" s="102" t="s">
        <v>861</v>
      </c>
      <c r="I37" s="102" t="s">
        <v>805</v>
      </c>
    </row>
    <row r="38" spans="1:9" s="226" customFormat="1" ht="108" x14ac:dyDescent="0.25">
      <c r="A38" s="102" t="s">
        <v>862</v>
      </c>
      <c r="B38" s="330">
        <v>349</v>
      </c>
      <c r="C38" s="102" t="s">
        <v>827</v>
      </c>
      <c r="D38" s="102" t="s">
        <v>805</v>
      </c>
      <c r="E38" s="102"/>
      <c r="F38" s="102" t="s">
        <v>179</v>
      </c>
      <c r="G38" s="102" t="s">
        <v>805</v>
      </c>
      <c r="H38" s="102" t="s">
        <v>861</v>
      </c>
      <c r="I38" s="102" t="s">
        <v>805</v>
      </c>
    </row>
    <row r="39" spans="1:9" s="226" customFormat="1" ht="111.6" customHeight="1" x14ac:dyDescent="0.25">
      <c r="A39" s="102" t="s">
        <v>863</v>
      </c>
      <c r="B39" s="330">
        <v>168</v>
      </c>
      <c r="C39" s="102" t="s">
        <v>827</v>
      </c>
      <c r="D39" s="102" t="s">
        <v>805</v>
      </c>
      <c r="E39" s="102"/>
      <c r="F39" s="102" t="s">
        <v>179</v>
      </c>
      <c r="G39" s="102" t="s">
        <v>825</v>
      </c>
      <c r="H39" s="102" t="s">
        <v>805</v>
      </c>
      <c r="I39" s="102" t="s">
        <v>805</v>
      </c>
    </row>
    <row r="40" spans="1:9" s="226" customFormat="1" ht="89.4" customHeight="1" x14ac:dyDescent="0.25">
      <c r="A40" s="102" t="s">
        <v>864</v>
      </c>
      <c r="B40" s="330">
        <v>589</v>
      </c>
      <c r="C40" s="102" t="s">
        <v>811</v>
      </c>
      <c r="D40" s="102" t="s">
        <v>805</v>
      </c>
      <c r="E40" s="102"/>
      <c r="F40" s="102" t="s">
        <v>179</v>
      </c>
      <c r="G40" s="102" t="s">
        <v>825</v>
      </c>
      <c r="H40" s="102" t="s">
        <v>805</v>
      </c>
      <c r="I40" s="102" t="s">
        <v>805</v>
      </c>
    </row>
    <row r="41" spans="1:9" s="226" customFormat="1" ht="90" x14ac:dyDescent="0.25">
      <c r="A41" s="102" t="s">
        <v>865</v>
      </c>
      <c r="B41" s="330">
        <v>196</v>
      </c>
      <c r="C41" s="102" t="s">
        <v>811</v>
      </c>
      <c r="D41" s="102" t="s">
        <v>805</v>
      </c>
      <c r="E41" s="102"/>
      <c r="F41" s="102" t="s">
        <v>179</v>
      </c>
      <c r="G41" s="102" t="s">
        <v>825</v>
      </c>
      <c r="H41" s="102" t="s">
        <v>805</v>
      </c>
      <c r="I41" s="102" t="s">
        <v>805</v>
      </c>
    </row>
    <row r="42" spans="1:9" s="226" customFormat="1" ht="72" x14ac:dyDescent="0.25">
      <c r="A42" s="102" t="s">
        <v>993</v>
      </c>
      <c r="B42" s="330">
        <v>2161</v>
      </c>
      <c r="C42" s="102" t="s">
        <v>813</v>
      </c>
      <c r="D42" s="102" t="s">
        <v>805</v>
      </c>
      <c r="E42" s="102"/>
      <c r="F42" s="102" t="s">
        <v>806</v>
      </c>
      <c r="G42" s="102" t="s">
        <v>805</v>
      </c>
      <c r="H42" s="328" t="s">
        <v>805</v>
      </c>
      <c r="I42" s="102" t="s">
        <v>816</v>
      </c>
    </row>
    <row r="43" spans="1:9" s="226" customFormat="1" ht="107.4" customHeight="1" x14ac:dyDescent="0.25">
      <c r="A43" s="102" t="s">
        <v>866</v>
      </c>
      <c r="B43" s="330">
        <v>3345</v>
      </c>
      <c r="C43" s="102" t="s">
        <v>867</v>
      </c>
      <c r="D43" s="102" t="s">
        <v>805</v>
      </c>
      <c r="E43" s="102"/>
      <c r="F43" s="102" t="s">
        <v>806</v>
      </c>
      <c r="G43" s="102" t="s">
        <v>805</v>
      </c>
      <c r="H43" s="102" t="s">
        <v>868</v>
      </c>
      <c r="I43" s="102" t="s">
        <v>805</v>
      </c>
    </row>
    <row r="44" spans="1:9" s="226" customFormat="1" ht="171" customHeight="1" x14ac:dyDescent="0.25">
      <c r="A44" s="102" t="s">
        <v>869</v>
      </c>
      <c r="B44" s="330">
        <v>2765</v>
      </c>
      <c r="C44" s="102" t="s">
        <v>811</v>
      </c>
      <c r="D44" s="102" t="s">
        <v>805</v>
      </c>
      <c r="E44" s="102"/>
      <c r="F44" s="102" t="s">
        <v>806</v>
      </c>
      <c r="G44" s="102" t="s">
        <v>805</v>
      </c>
      <c r="H44" s="102" t="s">
        <v>870</v>
      </c>
      <c r="I44" s="102" t="s">
        <v>805</v>
      </c>
    </row>
    <row r="45" spans="1:9" s="226" customFormat="1" ht="92.4" customHeight="1" x14ac:dyDescent="0.25">
      <c r="A45" s="102" t="s">
        <v>871</v>
      </c>
      <c r="B45" s="330">
        <v>405</v>
      </c>
      <c r="C45" s="102" t="s">
        <v>811</v>
      </c>
      <c r="D45" s="102" t="s">
        <v>805</v>
      </c>
      <c r="E45" s="102"/>
      <c r="F45" s="102" t="s">
        <v>179</v>
      </c>
      <c r="G45" s="102" t="s">
        <v>825</v>
      </c>
      <c r="H45" s="328" t="s">
        <v>805</v>
      </c>
      <c r="I45" s="102" t="s">
        <v>872</v>
      </c>
    </row>
    <row r="46" spans="1:9" s="226" customFormat="1" ht="94.95" customHeight="1" x14ac:dyDescent="0.25">
      <c r="A46" s="102" t="s">
        <v>994</v>
      </c>
      <c r="B46" s="330">
        <v>577</v>
      </c>
      <c r="C46" s="102" t="s">
        <v>811</v>
      </c>
      <c r="D46" s="102" t="s">
        <v>805</v>
      </c>
      <c r="E46" s="102"/>
      <c r="F46" s="102" t="s">
        <v>179</v>
      </c>
      <c r="G46" s="102" t="s">
        <v>805</v>
      </c>
      <c r="H46" s="102" t="s">
        <v>805</v>
      </c>
      <c r="I46" s="102" t="s">
        <v>805</v>
      </c>
    </row>
    <row r="47" spans="1:9" s="226" customFormat="1" ht="115.2" customHeight="1" x14ac:dyDescent="0.25">
      <c r="A47" s="102" t="s">
        <v>873</v>
      </c>
      <c r="B47" s="330">
        <v>7228</v>
      </c>
      <c r="C47" s="102" t="s">
        <v>874</v>
      </c>
      <c r="D47" s="102" t="s">
        <v>805</v>
      </c>
      <c r="E47" s="102"/>
      <c r="F47" s="102" t="s">
        <v>806</v>
      </c>
      <c r="G47" s="102" t="s">
        <v>805</v>
      </c>
      <c r="H47" s="102" t="s">
        <v>875</v>
      </c>
      <c r="I47" s="102" t="s">
        <v>805</v>
      </c>
    </row>
    <row r="48" spans="1:9" s="226" customFormat="1" ht="161.4" customHeight="1" x14ac:dyDescent="0.25">
      <c r="A48" s="102" t="s">
        <v>876</v>
      </c>
      <c r="B48" s="330">
        <v>6984</v>
      </c>
      <c r="C48" s="102" t="s">
        <v>877</v>
      </c>
      <c r="D48" s="102" t="s">
        <v>878</v>
      </c>
      <c r="E48" s="102"/>
      <c r="F48" s="102" t="s">
        <v>806</v>
      </c>
      <c r="G48" s="102" t="s">
        <v>805</v>
      </c>
      <c r="H48" s="102" t="s">
        <v>879</v>
      </c>
      <c r="I48" s="102" t="s">
        <v>805</v>
      </c>
    </row>
    <row r="49" spans="1:11" s="226" customFormat="1" ht="102" customHeight="1" x14ac:dyDescent="0.25">
      <c r="A49" s="102" t="s">
        <v>995</v>
      </c>
      <c r="B49" s="330">
        <v>623</v>
      </c>
      <c r="C49" s="102" t="s">
        <v>827</v>
      </c>
      <c r="D49" s="102" t="s">
        <v>805</v>
      </c>
      <c r="E49" s="102"/>
      <c r="F49" s="102" t="s">
        <v>179</v>
      </c>
      <c r="G49" s="102" t="s">
        <v>825</v>
      </c>
      <c r="H49" s="102" t="s">
        <v>805</v>
      </c>
      <c r="I49" s="102" t="s">
        <v>805</v>
      </c>
    </row>
    <row r="50" spans="1:11" s="226" customFormat="1" ht="114.6" customHeight="1" x14ac:dyDescent="0.25">
      <c r="A50" s="102" t="s">
        <v>996</v>
      </c>
      <c r="B50" s="330"/>
      <c r="C50" s="102"/>
      <c r="D50" s="102"/>
      <c r="E50" s="102"/>
      <c r="F50" s="102" t="s">
        <v>179</v>
      </c>
      <c r="G50" s="102" t="s">
        <v>805</v>
      </c>
      <c r="H50" s="102" t="s">
        <v>805</v>
      </c>
      <c r="I50" s="102" t="s">
        <v>805</v>
      </c>
    </row>
    <row r="51" spans="1:11" ht="98.4" customHeight="1" thickBot="1" x14ac:dyDescent="0.3">
      <c r="A51" s="283" t="s">
        <v>880</v>
      </c>
      <c r="B51" s="331">
        <v>11206</v>
      </c>
      <c r="C51" s="283" t="s">
        <v>805</v>
      </c>
      <c r="D51" s="283" t="s">
        <v>805</v>
      </c>
      <c r="E51" s="283" t="s">
        <v>805</v>
      </c>
      <c r="F51" s="283" t="s">
        <v>806</v>
      </c>
      <c r="G51" s="283" t="s">
        <v>805</v>
      </c>
      <c r="H51" s="283" t="s">
        <v>805</v>
      </c>
      <c r="I51" s="283" t="s">
        <v>805</v>
      </c>
    </row>
    <row r="52" spans="1:11" ht="39" customHeight="1" thickBot="1" x14ac:dyDescent="0.3">
      <c r="A52" s="487" t="s">
        <v>1067</v>
      </c>
      <c r="B52" s="488"/>
      <c r="C52" s="488"/>
      <c r="D52" s="488"/>
      <c r="E52" s="488"/>
      <c r="F52" s="488"/>
      <c r="G52" s="488"/>
      <c r="H52" s="488"/>
      <c r="I52" s="489"/>
      <c r="J52" s="333"/>
      <c r="K52" s="334"/>
    </row>
    <row r="53" spans="1:11" ht="140.4" customHeight="1" x14ac:dyDescent="0.25">
      <c r="A53" s="286" t="s">
        <v>997</v>
      </c>
      <c r="B53" s="332"/>
      <c r="C53" s="286">
        <v>1500</v>
      </c>
      <c r="D53" s="286">
        <v>27227.9</v>
      </c>
      <c r="E53" s="286">
        <v>2000</v>
      </c>
      <c r="F53" s="286" t="s">
        <v>881</v>
      </c>
      <c r="G53" s="286"/>
      <c r="H53" s="286"/>
      <c r="I53" s="286"/>
    </row>
    <row r="54" spans="1:11" ht="124.8" customHeight="1" x14ac:dyDescent="0.25">
      <c r="A54" s="102" t="s">
        <v>998</v>
      </c>
      <c r="B54" s="330"/>
      <c r="C54" s="102">
        <v>1500</v>
      </c>
      <c r="D54" s="102">
        <v>27038.9</v>
      </c>
      <c r="E54" s="102">
        <v>2170</v>
      </c>
      <c r="F54" s="102" t="s">
        <v>881</v>
      </c>
      <c r="G54" s="102"/>
      <c r="H54" s="102"/>
      <c r="I54" s="102"/>
    </row>
    <row r="55" spans="1:11" ht="124.8" customHeight="1" x14ac:dyDescent="0.25">
      <c r="A55" s="102" t="s">
        <v>999</v>
      </c>
      <c r="B55" s="330"/>
      <c r="C55" s="102">
        <v>250</v>
      </c>
      <c r="D55" s="102">
        <v>4886.5</v>
      </c>
      <c r="E55" s="102">
        <v>390</v>
      </c>
      <c r="F55" s="102" t="s">
        <v>881</v>
      </c>
      <c r="G55" s="102"/>
      <c r="H55" s="102"/>
      <c r="I55" s="102"/>
    </row>
    <row r="56" spans="1:11" ht="124.8" customHeight="1" x14ac:dyDescent="0.25">
      <c r="A56" s="102" t="s">
        <v>1072</v>
      </c>
      <c r="B56" s="330"/>
      <c r="C56" s="102">
        <v>300</v>
      </c>
      <c r="D56" s="102">
        <v>6500.9</v>
      </c>
      <c r="E56" s="102">
        <v>420</v>
      </c>
      <c r="F56" s="102" t="s">
        <v>881</v>
      </c>
      <c r="G56" s="102"/>
      <c r="H56" s="102"/>
      <c r="I56" s="102"/>
    </row>
    <row r="57" spans="1:11" ht="171.6" customHeight="1" x14ac:dyDescent="0.25">
      <c r="A57" s="102" t="s">
        <v>1000</v>
      </c>
      <c r="B57" s="330"/>
      <c r="C57" s="102">
        <v>300</v>
      </c>
      <c r="D57" s="102">
        <v>6370.5</v>
      </c>
      <c r="E57" s="102">
        <v>406</v>
      </c>
      <c r="F57" s="102" t="s">
        <v>881</v>
      </c>
      <c r="G57" s="102"/>
      <c r="H57" s="102"/>
      <c r="I57" s="102"/>
    </row>
    <row r="58" spans="1:11" ht="156" customHeight="1" x14ac:dyDescent="0.25">
      <c r="A58" s="102" t="s">
        <v>1001</v>
      </c>
      <c r="B58" s="330"/>
      <c r="C58" s="102">
        <v>300</v>
      </c>
      <c r="D58" s="102">
        <v>6334.1</v>
      </c>
      <c r="E58" s="102">
        <v>416</v>
      </c>
      <c r="F58" s="102" t="s">
        <v>881</v>
      </c>
      <c r="G58" s="102"/>
      <c r="H58" s="102"/>
      <c r="I58" s="102"/>
    </row>
    <row r="59" spans="1:11" ht="156" customHeight="1" x14ac:dyDescent="0.25">
      <c r="A59" s="102" t="s">
        <v>1002</v>
      </c>
      <c r="B59" s="330"/>
      <c r="C59" s="102">
        <v>300</v>
      </c>
      <c r="D59" s="102">
        <v>6332.7</v>
      </c>
      <c r="E59" s="102">
        <v>416</v>
      </c>
      <c r="F59" s="102" t="s">
        <v>881</v>
      </c>
      <c r="G59" s="102"/>
      <c r="H59" s="102"/>
      <c r="I59" s="102"/>
    </row>
    <row r="60" spans="1:11" ht="156" customHeight="1" x14ac:dyDescent="0.25">
      <c r="A60" s="102" t="s">
        <v>1003</v>
      </c>
      <c r="B60" s="330"/>
      <c r="C60" s="102">
        <v>300</v>
      </c>
      <c r="D60" s="102">
        <v>6333.5</v>
      </c>
      <c r="E60" s="102">
        <v>416</v>
      </c>
      <c r="F60" s="102" t="s">
        <v>881</v>
      </c>
      <c r="G60" s="102"/>
      <c r="H60" s="102"/>
      <c r="I60" s="102"/>
    </row>
    <row r="61" spans="1:11" ht="124.8" customHeight="1" x14ac:dyDescent="0.25">
      <c r="A61" s="102" t="s">
        <v>1004</v>
      </c>
      <c r="B61" s="330"/>
      <c r="C61" s="102">
        <v>294</v>
      </c>
      <c r="D61" s="102">
        <v>6516.5</v>
      </c>
      <c r="E61" s="102">
        <v>350</v>
      </c>
      <c r="F61" s="102" t="s">
        <v>881</v>
      </c>
      <c r="G61" s="102"/>
      <c r="H61" s="102"/>
      <c r="I61" s="102"/>
    </row>
    <row r="62" spans="1:11" ht="109.2" customHeight="1" x14ac:dyDescent="0.25">
      <c r="A62" s="102" t="s">
        <v>1073</v>
      </c>
      <c r="B62" s="330"/>
      <c r="C62" s="102">
        <v>300</v>
      </c>
      <c r="D62" s="102">
        <v>6502.1</v>
      </c>
      <c r="E62" s="102">
        <v>354</v>
      </c>
      <c r="F62" s="102" t="s">
        <v>881</v>
      </c>
      <c r="G62" s="102"/>
      <c r="H62" s="102"/>
      <c r="I62" s="102"/>
    </row>
    <row r="63" spans="1:11" ht="109.2" customHeight="1" x14ac:dyDescent="0.25">
      <c r="A63" s="102" t="s">
        <v>1074</v>
      </c>
      <c r="B63" s="330"/>
      <c r="C63" s="102">
        <v>300</v>
      </c>
      <c r="D63" s="102">
        <v>6501.7</v>
      </c>
      <c r="E63" s="102">
        <v>354</v>
      </c>
      <c r="F63" s="102" t="s">
        <v>881</v>
      </c>
      <c r="G63" s="102"/>
      <c r="H63" s="102"/>
      <c r="I63" s="102"/>
    </row>
    <row r="64" spans="1:11" ht="93.6" customHeight="1" x14ac:dyDescent="0.25">
      <c r="A64" s="102" t="s">
        <v>1005</v>
      </c>
      <c r="B64" s="330"/>
      <c r="C64" s="102">
        <v>1360</v>
      </c>
      <c r="D64" s="102">
        <f>25991.7+52</f>
        <v>26043.7</v>
      </c>
      <c r="E64" s="102">
        <v>0</v>
      </c>
      <c r="F64" s="102" t="s">
        <v>881</v>
      </c>
      <c r="G64" s="102"/>
      <c r="H64" s="102"/>
      <c r="I64" s="102"/>
    </row>
    <row r="65" spans="1:9" ht="78" customHeight="1" x14ac:dyDescent="0.25">
      <c r="A65" s="102" t="s">
        <v>1006</v>
      </c>
      <c r="B65" s="330"/>
      <c r="C65" s="102">
        <v>1360</v>
      </c>
      <c r="D65" s="102">
        <f>25991.7+52</f>
        <v>26043.7</v>
      </c>
      <c r="E65" s="102">
        <v>1901</v>
      </c>
      <c r="F65" s="102" t="s">
        <v>881</v>
      </c>
      <c r="G65" s="102"/>
      <c r="H65" s="102"/>
      <c r="I65" s="102"/>
    </row>
    <row r="66" spans="1:9" ht="109.2" customHeight="1" x14ac:dyDescent="0.25">
      <c r="A66" s="102" t="s">
        <v>1007</v>
      </c>
      <c r="B66" s="330"/>
      <c r="C66" s="102">
        <v>350</v>
      </c>
      <c r="D66" s="102">
        <v>5425</v>
      </c>
      <c r="E66" s="102">
        <v>470</v>
      </c>
      <c r="F66" s="102" t="s">
        <v>881</v>
      </c>
      <c r="G66" s="102"/>
      <c r="H66" s="102"/>
      <c r="I66" s="102"/>
    </row>
    <row r="67" spans="1:9" ht="124.8" customHeight="1" x14ac:dyDescent="0.25">
      <c r="A67" s="102" t="s">
        <v>1071</v>
      </c>
      <c r="B67" s="330"/>
      <c r="C67" s="102">
        <v>350</v>
      </c>
      <c r="D67" s="102">
        <v>5927.6</v>
      </c>
      <c r="E67" s="102">
        <v>470</v>
      </c>
      <c r="F67" s="102" t="s">
        <v>881</v>
      </c>
      <c r="G67" s="102"/>
      <c r="H67" s="102"/>
      <c r="I67" s="102"/>
    </row>
    <row r="68" spans="1:9" ht="124.8" customHeight="1" x14ac:dyDescent="0.25">
      <c r="A68" s="102" t="s">
        <v>1075</v>
      </c>
      <c r="B68" s="330"/>
      <c r="C68" s="102">
        <v>350</v>
      </c>
      <c r="D68" s="102">
        <v>7398.1</v>
      </c>
      <c r="E68" s="102">
        <v>390</v>
      </c>
      <c r="F68" s="102" t="s">
        <v>881</v>
      </c>
      <c r="G68" s="102"/>
      <c r="H68" s="102"/>
      <c r="I68" s="102"/>
    </row>
    <row r="69" spans="1:9" ht="92.4" customHeight="1" x14ac:dyDescent="0.25">
      <c r="A69" s="102" t="s">
        <v>1076</v>
      </c>
      <c r="B69" s="330"/>
      <c r="C69" s="102">
        <v>350</v>
      </c>
      <c r="D69" s="102">
        <v>7400.3</v>
      </c>
      <c r="E69" s="102">
        <v>420</v>
      </c>
      <c r="F69" s="102" t="s">
        <v>881</v>
      </c>
      <c r="G69" s="102"/>
      <c r="H69" s="102"/>
      <c r="I69" s="102"/>
    </row>
    <row r="70" spans="1:9" ht="93.6" customHeight="1" x14ac:dyDescent="0.25">
      <c r="A70" s="102" t="s">
        <v>1008</v>
      </c>
      <c r="B70" s="330"/>
      <c r="C70" s="102">
        <v>312</v>
      </c>
      <c r="D70" s="102">
        <v>3843.4</v>
      </c>
      <c r="E70" s="102">
        <v>209</v>
      </c>
      <c r="F70" s="102" t="s">
        <v>881</v>
      </c>
      <c r="G70" s="102"/>
      <c r="H70" s="102" t="s">
        <v>807</v>
      </c>
      <c r="I70" s="102"/>
    </row>
    <row r="71" spans="1:9" ht="156" customHeight="1" x14ac:dyDescent="0.25">
      <c r="A71" s="102" t="s">
        <v>1009</v>
      </c>
      <c r="B71" s="330"/>
      <c r="C71" s="102">
        <v>168</v>
      </c>
      <c r="D71" s="102">
        <v>1033.9000000000001</v>
      </c>
      <c r="E71" s="102">
        <v>168</v>
      </c>
      <c r="F71" s="102" t="s">
        <v>881</v>
      </c>
      <c r="G71" s="102"/>
      <c r="H71" s="102" t="s">
        <v>807</v>
      </c>
      <c r="I71" s="102"/>
    </row>
    <row r="72" spans="1:9" ht="109.2" customHeight="1" x14ac:dyDescent="0.25">
      <c r="A72" s="102" t="s">
        <v>1010</v>
      </c>
      <c r="B72" s="330"/>
      <c r="C72" s="102">
        <v>312</v>
      </c>
      <c r="D72" s="102">
        <v>1970.5</v>
      </c>
      <c r="E72" s="102">
        <v>246</v>
      </c>
      <c r="F72" s="102" t="s">
        <v>881</v>
      </c>
      <c r="G72" s="102"/>
      <c r="H72" s="102"/>
      <c r="I72" s="102"/>
    </row>
    <row r="73" spans="1:9" ht="124.8" customHeight="1" x14ac:dyDescent="0.25">
      <c r="A73" s="102" t="s">
        <v>1011</v>
      </c>
      <c r="B73" s="330"/>
      <c r="C73" s="102">
        <v>153</v>
      </c>
      <c r="D73" s="102">
        <v>1321</v>
      </c>
      <c r="E73" s="102">
        <v>170</v>
      </c>
      <c r="F73" s="102" t="s">
        <v>881</v>
      </c>
      <c r="G73" s="102"/>
      <c r="H73" s="102" t="s">
        <v>807</v>
      </c>
      <c r="I73" s="102" t="s">
        <v>171</v>
      </c>
    </row>
    <row r="74" spans="1:9" ht="78" customHeight="1" x14ac:dyDescent="0.25">
      <c r="A74" s="102" t="s">
        <v>1012</v>
      </c>
      <c r="B74" s="330"/>
      <c r="C74" s="102">
        <v>255</v>
      </c>
      <c r="D74" s="102">
        <v>1241</v>
      </c>
      <c r="E74" s="102">
        <v>30</v>
      </c>
      <c r="F74" s="102" t="s">
        <v>881</v>
      </c>
      <c r="G74" s="102"/>
      <c r="H74" s="102"/>
      <c r="I74" s="102"/>
    </row>
    <row r="75" spans="1:9" ht="81" customHeight="1" x14ac:dyDescent="0.25">
      <c r="A75" s="102" t="s">
        <v>1013</v>
      </c>
      <c r="B75" s="330"/>
      <c r="C75" s="102">
        <v>341</v>
      </c>
      <c r="D75" s="102">
        <v>3427.3</v>
      </c>
      <c r="E75" s="102">
        <v>400</v>
      </c>
      <c r="F75" s="102" t="s">
        <v>881</v>
      </c>
      <c r="G75" s="102"/>
      <c r="H75" s="102"/>
      <c r="I75" s="102"/>
    </row>
    <row r="76" spans="1:9" ht="93.6" customHeight="1" x14ac:dyDescent="0.25">
      <c r="A76" s="102" t="s">
        <v>1014</v>
      </c>
      <c r="B76" s="330"/>
      <c r="C76" s="102">
        <v>128</v>
      </c>
      <c r="D76" s="102">
        <v>1192.0999999999999</v>
      </c>
      <c r="E76" s="102">
        <v>12</v>
      </c>
      <c r="F76" s="102" t="s">
        <v>881</v>
      </c>
      <c r="G76" s="102"/>
      <c r="H76" s="102" t="s">
        <v>1015</v>
      </c>
      <c r="I76" s="102"/>
    </row>
    <row r="77" spans="1:9" ht="109.2" customHeight="1" x14ac:dyDescent="0.25">
      <c r="A77" s="102" t="s">
        <v>1016</v>
      </c>
      <c r="B77" s="330"/>
      <c r="C77" s="102">
        <v>138</v>
      </c>
      <c r="D77" s="102">
        <v>1074.7</v>
      </c>
      <c r="E77" s="102">
        <v>133</v>
      </c>
      <c r="F77" s="102" t="s">
        <v>881</v>
      </c>
      <c r="G77" s="102"/>
      <c r="H77" s="102"/>
      <c r="I77" s="102"/>
    </row>
    <row r="78" spans="1:9" ht="93.6" customHeight="1" x14ac:dyDescent="0.25">
      <c r="A78" s="102" t="s">
        <v>1017</v>
      </c>
      <c r="B78" s="330"/>
      <c r="C78" s="102">
        <v>40</v>
      </c>
      <c r="D78" s="102">
        <v>1386</v>
      </c>
      <c r="E78" s="102">
        <v>40</v>
      </c>
      <c r="F78" s="102" t="s">
        <v>881</v>
      </c>
      <c r="G78" s="102"/>
      <c r="H78" s="102" t="s">
        <v>807</v>
      </c>
      <c r="I78" s="102"/>
    </row>
    <row r="79" spans="1:9" ht="78" customHeight="1" x14ac:dyDescent="0.25">
      <c r="A79" s="102" t="s">
        <v>1018</v>
      </c>
      <c r="B79" s="330"/>
      <c r="C79" s="102">
        <v>950</v>
      </c>
      <c r="D79" s="102">
        <v>6196.2</v>
      </c>
      <c r="E79" s="102">
        <v>822</v>
      </c>
      <c r="F79" s="102" t="s">
        <v>881</v>
      </c>
      <c r="G79" s="102"/>
      <c r="H79" s="102" t="s">
        <v>807</v>
      </c>
      <c r="I79" s="102"/>
    </row>
    <row r="80" spans="1:9" ht="93.6" customHeight="1" x14ac:dyDescent="0.25">
      <c r="A80" s="102" t="s">
        <v>1019</v>
      </c>
      <c r="B80" s="330"/>
      <c r="C80" s="102">
        <v>110</v>
      </c>
      <c r="D80" s="102">
        <v>838.2</v>
      </c>
      <c r="E80" s="102">
        <v>156</v>
      </c>
      <c r="F80" s="102" t="s">
        <v>881</v>
      </c>
      <c r="G80" s="102"/>
      <c r="H80" s="102" t="s">
        <v>807</v>
      </c>
      <c r="I80" s="102"/>
    </row>
    <row r="81" spans="1:9" ht="93.6" customHeight="1" x14ac:dyDescent="0.25">
      <c r="A81" s="102" t="s">
        <v>1020</v>
      </c>
      <c r="B81" s="330"/>
      <c r="C81" s="102">
        <v>110</v>
      </c>
      <c r="D81" s="102">
        <v>815.9</v>
      </c>
      <c r="E81" s="102">
        <v>94</v>
      </c>
      <c r="F81" s="102" t="s">
        <v>881</v>
      </c>
      <c r="G81" s="102"/>
      <c r="H81" s="102" t="s">
        <v>807</v>
      </c>
      <c r="I81" s="102"/>
    </row>
    <row r="82" spans="1:9" ht="93.6" customHeight="1" x14ac:dyDescent="0.25">
      <c r="A82" s="102" t="s">
        <v>1021</v>
      </c>
      <c r="B82" s="330"/>
      <c r="C82" s="102">
        <v>150</v>
      </c>
      <c r="D82" s="102">
        <v>4386.6000000000004</v>
      </c>
      <c r="E82" s="102">
        <v>156</v>
      </c>
      <c r="F82" s="102" t="s">
        <v>881</v>
      </c>
      <c r="G82" s="102"/>
      <c r="H82" s="102"/>
      <c r="I82" s="102"/>
    </row>
    <row r="83" spans="1:9" ht="76.8" customHeight="1" x14ac:dyDescent="0.25">
      <c r="A83" s="102" t="s">
        <v>1022</v>
      </c>
      <c r="B83" s="330"/>
      <c r="C83" s="102">
        <v>260</v>
      </c>
      <c r="D83" s="102">
        <v>2006.2</v>
      </c>
      <c r="E83" s="102">
        <v>206</v>
      </c>
      <c r="F83" s="102" t="s">
        <v>881</v>
      </c>
      <c r="G83" s="102"/>
      <c r="H83" s="102" t="s">
        <v>807</v>
      </c>
      <c r="I83" s="102"/>
    </row>
    <row r="84" spans="1:9" ht="123" customHeight="1" x14ac:dyDescent="0.25">
      <c r="A84" s="102" t="s">
        <v>1023</v>
      </c>
      <c r="B84" s="330"/>
      <c r="C84" s="102">
        <v>160</v>
      </c>
      <c r="D84" s="102">
        <v>918.6</v>
      </c>
      <c r="E84" s="102">
        <v>158</v>
      </c>
      <c r="F84" s="102" t="s">
        <v>881</v>
      </c>
      <c r="G84" s="102"/>
      <c r="H84" s="102"/>
      <c r="I84" s="102"/>
    </row>
    <row r="85" spans="1:9" ht="105" customHeight="1" x14ac:dyDescent="0.25">
      <c r="A85" s="102" t="s">
        <v>1024</v>
      </c>
      <c r="B85" s="330"/>
      <c r="C85" s="102">
        <v>135</v>
      </c>
      <c r="D85" s="102">
        <v>1072.4000000000001</v>
      </c>
      <c r="E85" s="102">
        <v>159</v>
      </c>
      <c r="F85" s="102" t="s">
        <v>881</v>
      </c>
      <c r="G85" s="102"/>
      <c r="H85" s="102" t="s">
        <v>807</v>
      </c>
      <c r="I85" s="102"/>
    </row>
    <row r="86" spans="1:9" ht="93.6" customHeight="1" x14ac:dyDescent="0.25">
      <c r="A86" s="102" t="s">
        <v>1025</v>
      </c>
      <c r="B86" s="330"/>
      <c r="C86" s="102">
        <v>194</v>
      </c>
      <c r="D86" s="102">
        <v>1227.8</v>
      </c>
      <c r="E86" s="102">
        <v>60</v>
      </c>
      <c r="F86" s="102" t="s">
        <v>881</v>
      </c>
      <c r="G86" s="102"/>
      <c r="H86" s="102" t="s">
        <v>807</v>
      </c>
      <c r="I86" s="102"/>
    </row>
    <row r="87" spans="1:9" ht="109.2" customHeight="1" x14ac:dyDescent="0.25">
      <c r="A87" s="102" t="s">
        <v>1026</v>
      </c>
      <c r="B87" s="330"/>
      <c r="C87" s="102">
        <v>80</v>
      </c>
      <c r="D87" s="102">
        <v>1740</v>
      </c>
      <c r="E87" s="102">
        <v>73</v>
      </c>
      <c r="F87" s="102" t="s">
        <v>881</v>
      </c>
      <c r="G87" s="102"/>
      <c r="H87" s="102"/>
      <c r="I87" s="102"/>
    </row>
    <row r="88" spans="1:9" ht="93.6" customHeight="1" x14ac:dyDescent="0.25">
      <c r="A88" s="102" t="s">
        <v>1027</v>
      </c>
      <c r="B88" s="330"/>
      <c r="C88" s="102">
        <v>199</v>
      </c>
      <c r="D88" s="102">
        <v>3476.3</v>
      </c>
      <c r="E88" s="102">
        <v>737</v>
      </c>
      <c r="F88" s="102" t="s">
        <v>881</v>
      </c>
      <c r="G88" s="102"/>
      <c r="H88" s="102" t="s">
        <v>1028</v>
      </c>
      <c r="I88" s="102"/>
    </row>
    <row r="89" spans="1:9" ht="93.6" customHeight="1" x14ac:dyDescent="0.25">
      <c r="A89" s="102" t="s">
        <v>1029</v>
      </c>
      <c r="B89" s="330"/>
      <c r="C89" s="102">
        <v>300</v>
      </c>
      <c r="D89" s="102">
        <v>850</v>
      </c>
      <c r="E89" s="102">
        <v>300</v>
      </c>
      <c r="F89" s="102" t="s">
        <v>881</v>
      </c>
      <c r="G89" s="102"/>
      <c r="H89" s="102" t="s">
        <v>807</v>
      </c>
      <c r="I89" s="102"/>
    </row>
    <row r="90" spans="1:9" ht="93.6" customHeight="1" x14ac:dyDescent="0.25">
      <c r="A90" s="102" t="s">
        <v>1030</v>
      </c>
      <c r="B90" s="330"/>
      <c r="C90" s="102">
        <v>163</v>
      </c>
      <c r="D90" s="102">
        <v>2233</v>
      </c>
      <c r="E90" s="102">
        <v>155</v>
      </c>
      <c r="F90" s="102" t="s">
        <v>881</v>
      </c>
      <c r="G90" s="102"/>
      <c r="H90" s="102" t="s">
        <v>807</v>
      </c>
      <c r="I90" s="102"/>
    </row>
    <row r="91" spans="1:9" ht="78" customHeight="1" x14ac:dyDescent="0.25">
      <c r="A91" s="102" t="s">
        <v>1031</v>
      </c>
      <c r="B91" s="330"/>
      <c r="C91" s="102">
        <v>246</v>
      </c>
      <c r="D91" s="102">
        <v>1498.9</v>
      </c>
      <c r="E91" s="102">
        <v>170</v>
      </c>
      <c r="F91" s="102" t="s">
        <v>881</v>
      </c>
      <c r="G91" s="102"/>
      <c r="H91" s="102" t="s">
        <v>807</v>
      </c>
      <c r="I91" s="102"/>
    </row>
    <row r="92" spans="1:9" ht="109.2" customHeight="1" x14ac:dyDescent="0.25">
      <c r="A92" s="102" t="s">
        <v>1032</v>
      </c>
      <c r="B92" s="330"/>
      <c r="C92" s="102">
        <v>67</v>
      </c>
      <c r="D92" s="102">
        <v>552.4</v>
      </c>
      <c r="E92" s="102">
        <v>60</v>
      </c>
      <c r="F92" s="102" t="s">
        <v>881</v>
      </c>
      <c r="G92" s="102"/>
      <c r="H92" s="102"/>
      <c r="I92" s="102"/>
    </row>
    <row r="93" spans="1:9" ht="78" customHeight="1" x14ac:dyDescent="0.25">
      <c r="A93" s="102" t="s">
        <v>1033</v>
      </c>
      <c r="B93" s="330"/>
      <c r="C93" s="102">
        <v>382</v>
      </c>
      <c r="D93" s="102">
        <v>2398.4</v>
      </c>
      <c r="E93" s="102">
        <v>302</v>
      </c>
      <c r="F93" s="102" t="s">
        <v>881</v>
      </c>
      <c r="G93" s="102"/>
      <c r="H93" s="102" t="s">
        <v>807</v>
      </c>
      <c r="I93" s="102"/>
    </row>
    <row r="94" spans="1:9" ht="93.6" customHeight="1" x14ac:dyDescent="0.25">
      <c r="A94" s="102" t="s">
        <v>1034</v>
      </c>
      <c r="B94" s="330"/>
      <c r="C94" s="102">
        <v>100</v>
      </c>
      <c r="D94" s="102">
        <v>1154.3</v>
      </c>
      <c r="E94" s="102">
        <v>120</v>
      </c>
      <c r="F94" s="102" t="s">
        <v>881</v>
      </c>
      <c r="G94" s="102"/>
      <c r="H94" s="102" t="s">
        <v>807</v>
      </c>
      <c r="I94" s="102"/>
    </row>
    <row r="95" spans="1:9" ht="93.6" customHeight="1" x14ac:dyDescent="0.25">
      <c r="A95" s="102" t="s">
        <v>1035</v>
      </c>
      <c r="B95" s="330"/>
      <c r="C95" s="102">
        <v>40</v>
      </c>
      <c r="D95" s="102">
        <v>272.3</v>
      </c>
      <c r="E95" s="102">
        <v>39</v>
      </c>
      <c r="F95" s="102" t="s">
        <v>882</v>
      </c>
      <c r="G95" s="102"/>
      <c r="H95" s="102"/>
      <c r="I95" s="102"/>
    </row>
    <row r="96" spans="1:9" ht="78" customHeight="1" x14ac:dyDescent="0.25">
      <c r="A96" s="102" t="s">
        <v>1036</v>
      </c>
      <c r="B96" s="330"/>
      <c r="C96" s="102">
        <v>300</v>
      </c>
      <c r="D96" s="102">
        <v>6031.8</v>
      </c>
      <c r="E96" s="102">
        <v>330</v>
      </c>
      <c r="F96" s="102" t="s">
        <v>881</v>
      </c>
      <c r="G96" s="102"/>
      <c r="H96" s="102" t="s">
        <v>807</v>
      </c>
      <c r="I96" s="102"/>
    </row>
    <row r="97" spans="1:9" ht="78" customHeight="1" x14ac:dyDescent="0.25">
      <c r="A97" s="102" t="s">
        <v>1037</v>
      </c>
      <c r="B97" s="330"/>
      <c r="C97" s="102">
        <v>320</v>
      </c>
      <c r="D97" s="102">
        <v>6031.8</v>
      </c>
      <c r="E97" s="102">
        <v>300</v>
      </c>
      <c r="F97" s="102" t="s">
        <v>881</v>
      </c>
      <c r="G97" s="102"/>
      <c r="H97" s="102" t="s">
        <v>807</v>
      </c>
      <c r="I97" s="102"/>
    </row>
    <row r="98" spans="1:9" ht="93.6" customHeight="1" x14ac:dyDescent="0.25">
      <c r="A98" s="102" t="s">
        <v>1038</v>
      </c>
      <c r="B98" s="330"/>
      <c r="C98" s="102">
        <v>624</v>
      </c>
      <c r="D98" s="102">
        <v>3463.3</v>
      </c>
      <c r="E98" s="102">
        <v>328</v>
      </c>
      <c r="F98" s="102" t="s">
        <v>881</v>
      </c>
      <c r="G98" s="102"/>
      <c r="H98" s="102"/>
      <c r="I98" s="102"/>
    </row>
    <row r="99" spans="1:9" ht="85.2" customHeight="1" x14ac:dyDescent="0.25">
      <c r="A99" s="102" t="s">
        <v>1039</v>
      </c>
      <c r="B99" s="330"/>
      <c r="C99" s="102">
        <v>138</v>
      </c>
      <c r="D99" s="102">
        <v>1613.3</v>
      </c>
      <c r="E99" s="102">
        <v>123</v>
      </c>
      <c r="F99" s="102" t="s">
        <v>881</v>
      </c>
      <c r="G99" s="102"/>
      <c r="H99" s="102" t="s">
        <v>807</v>
      </c>
      <c r="I99" s="102"/>
    </row>
    <row r="100" spans="1:9" ht="62.4" customHeight="1" x14ac:dyDescent="0.25">
      <c r="A100" s="102" t="s">
        <v>1040</v>
      </c>
      <c r="B100" s="330"/>
      <c r="C100" s="102">
        <v>999</v>
      </c>
      <c r="D100" s="102">
        <v>12257</v>
      </c>
      <c r="E100" s="102">
        <v>1090</v>
      </c>
      <c r="F100" s="102" t="s">
        <v>881</v>
      </c>
      <c r="G100" s="102"/>
      <c r="H100" s="102" t="s">
        <v>807</v>
      </c>
      <c r="I100" s="102"/>
    </row>
    <row r="101" spans="1:9" ht="90" x14ac:dyDescent="0.25">
      <c r="A101" s="102" t="s">
        <v>1041</v>
      </c>
      <c r="B101" s="330"/>
      <c r="C101" s="102">
        <v>120</v>
      </c>
      <c r="D101" s="102">
        <v>2975.9</v>
      </c>
      <c r="E101" s="102"/>
      <c r="F101" s="102" t="s">
        <v>881</v>
      </c>
      <c r="G101" s="102"/>
      <c r="H101" s="102"/>
      <c r="I101" s="102"/>
    </row>
    <row r="102" spans="1:9" ht="72" x14ac:dyDescent="0.25">
      <c r="A102" s="102" t="s">
        <v>1042</v>
      </c>
      <c r="B102" s="330"/>
      <c r="C102" s="102">
        <v>160</v>
      </c>
      <c r="D102" s="102">
        <v>1196.5999999999999</v>
      </c>
      <c r="E102" s="102">
        <v>61</v>
      </c>
      <c r="F102" s="102" t="s">
        <v>881</v>
      </c>
      <c r="G102" s="102"/>
      <c r="H102" s="102" t="s">
        <v>807</v>
      </c>
      <c r="I102" s="102"/>
    </row>
    <row r="103" spans="1:9" ht="126" x14ac:dyDescent="0.25">
      <c r="A103" s="102" t="s">
        <v>1043</v>
      </c>
      <c r="B103" s="330"/>
      <c r="C103" s="102">
        <v>65</v>
      </c>
      <c r="D103" s="102">
        <v>569.20000000000005</v>
      </c>
      <c r="E103" s="102">
        <v>36</v>
      </c>
      <c r="F103" s="102" t="s">
        <v>881</v>
      </c>
      <c r="G103" s="102"/>
      <c r="H103" s="102"/>
      <c r="I103" s="102"/>
    </row>
    <row r="104" spans="1:9" ht="54" x14ac:dyDescent="0.25">
      <c r="A104" s="102" t="s">
        <v>1044</v>
      </c>
      <c r="B104" s="330"/>
      <c r="C104" s="102">
        <v>750</v>
      </c>
      <c r="D104" s="102">
        <v>7408</v>
      </c>
      <c r="E104" s="102">
        <v>969</v>
      </c>
      <c r="F104" s="102" t="s">
        <v>881</v>
      </c>
      <c r="G104" s="102"/>
      <c r="H104" s="102"/>
      <c r="I104" s="102"/>
    </row>
    <row r="105" spans="1:9" ht="126" x14ac:dyDescent="0.25">
      <c r="A105" s="102" t="s">
        <v>1045</v>
      </c>
      <c r="B105" s="330"/>
      <c r="C105" s="102">
        <v>128</v>
      </c>
      <c r="D105" s="102">
        <v>1372.8</v>
      </c>
      <c r="E105" s="102">
        <v>156</v>
      </c>
      <c r="F105" s="102" t="s">
        <v>881</v>
      </c>
      <c r="G105" s="102"/>
      <c r="H105" s="102"/>
      <c r="I105" s="102"/>
    </row>
    <row r="106" spans="1:9" ht="108" x14ac:dyDescent="0.25">
      <c r="A106" s="102" t="s">
        <v>1046</v>
      </c>
      <c r="B106" s="330"/>
      <c r="C106" s="102">
        <v>115</v>
      </c>
      <c r="D106" s="102">
        <v>877.8</v>
      </c>
      <c r="E106" s="102">
        <v>110</v>
      </c>
      <c r="F106" s="102" t="s">
        <v>881</v>
      </c>
      <c r="G106" s="102"/>
      <c r="H106" s="102"/>
      <c r="I106" s="102"/>
    </row>
    <row r="107" spans="1:9" ht="108" x14ac:dyDescent="0.25">
      <c r="A107" s="102" t="s">
        <v>1066</v>
      </c>
      <c r="B107" s="330"/>
      <c r="C107" s="102"/>
      <c r="D107" s="102">
        <v>523.9</v>
      </c>
      <c r="E107" s="102"/>
      <c r="F107" s="102" t="s">
        <v>881</v>
      </c>
      <c r="G107" s="484" t="s">
        <v>1047</v>
      </c>
      <c r="H107" s="485"/>
      <c r="I107" s="486"/>
    </row>
    <row r="108" spans="1:9" ht="126" x14ac:dyDescent="0.25">
      <c r="A108" s="102" t="s">
        <v>1048</v>
      </c>
      <c r="B108" s="330"/>
      <c r="C108" s="102">
        <v>157</v>
      </c>
      <c r="D108" s="102">
        <v>851.8</v>
      </c>
      <c r="E108" s="102">
        <v>146</v>
      </c>
      <c r="F108" s="102" t="s">
        <v>881</v>
      </c>
      <c r="G108" s="102"/>
      <c r="H108" s="102" t="s">
        <v>807</v>
      </c>
      <c r="I108" s="102"/>
    </row>
    <row r="109" spans="1:9" ht="108" x14ac:dyDescent="0.25">
      <c r="A109" s="102" t="s">
        <v>1049</v>
      </c>
      <c r="B109" s="330"/>
      <c r="C109" s="102">
        <v>450</v>
      </c>
      <c r="D109" s="102">
        <v>2290.1999999999998</v>
      </c>
      <c r="E109" s="102">
        <v>276</v>
      </c>
      <c r="F109" s="102" t="s">
        <v>881</v>
      </c>
      <c r="G109" s="102"/>
      <c r="H109" s="102" t="s">
        <v>807</v>
      </c>
      <c r="I109" s="102"/>
    </row>
    <row r="110" spans="1:9" ht="90" x14ac:dyDescent="0.25">
      <c r="A110" s="102" t="s">
        <v>1050</v>
      </c>
      <c r="B110" s="330"/>
      <c r="C110" s="102">
        <v>59</v>
      </c>
      <c r="D110" s="102">
        <v>530.1</v>
      </c>
      <c r="E110" s="102">
        <v>42</v>
      </c>
      <c r="F110" s="102" t="s">
        <v>881</v>
      </c>
      <c r="G110" s="102"/>
      <c r="H110" s="102" t="s">
        <v>807</v>
      </c>
      <c r="I110" s="102"/>
    </row>
    <row r="111" spans="1:9" ht="90" x14ac:dyDescent="0.25">
      <c r="A111" s="102" t="s">
        <v>1051</v>
      </c>
      <c r="B111" s="330"/>
      <c r="C111" s="102">
        <v>71</v>
      </c>
      <c r="D111" s="102">
        <v>501</v>
      </c>
      <c r="E111" s="102">
        <v>76</v>
      </c>
      <c r="F111" s="102" t="s">
        <v>881</v>
      </c>
      <c r="G111" s="102"/>
      <c r="H111" s="102" t="s">
        <v>807</v>
      </c>
      <c r="I111" s="102"/>
    </row>
    <row r="112" spans="1:9" ht="108" x14ac:dyDescent="0.25">
      <c r="A112" s="102" t="s">
        <v>1052</v>
      </c>
      <c r="B112" s="330"/>
      <c r="C112" s="102">
        <v>250</v>
      </c>
      <c r="D112" s="102">
        <v>5937.5</v>
      </c>
      <c r="E112" s="102">
        <v>299</v>
      </c>
      <c r="F112" s="102" t="s">
        <v>881</v>
      </c>
      <c r="G112" s="102"/>
      <c r="H112" s="102"/>
      <c r="I112" s="102"/>
    </row>
    <row r="113" spans="1:9" ht="72" x14ac:dyDescent="0.25">
      <c r="A113" s="102" t="s">
        <v>1053</v>
      </c>
      <c r="B113" s="330"/>
      <c r="C113" s="102">
        <v>517</v>
      </c>
      <c r="D113" s="102">
        <v>5133.7</v>
      </c>
      <c r="E113" s="102">
        <v>873</v>
      </c>
      <c r="F113" s="102" t="s">
        <v>881</v>
      </c>
      <c r="G113" s="102"/>
      <c r="H113" s="102" t="s">
        <v>1015</v>
      </c>
      <c r="I113" s="102"/>
    </row>
    <row r="114" spans="1:9" ht="90" x14ac:dyDescent="0.25">
      <c r="A114" s="102" t="s">
        <v>1054</v>
      </c>
      <c r="B114" s="330"/>
      <c r="C114" s="102">
        <v>60</v>
      </c>
      <c r="D114" s="102">
        <v>530.79999999999995</v>
      </c>
      <c r="E114" s="102"/>
      <c r="F114" s="102" t="s">
        <v>881</v>
      </c>
      <c r="G114" s="102"/>
      <c r="H114" s="102"/>
      <c r="I114" s="102"/>
    </row>
    <row r="115" spans="1:9" ht="72" x14ac:dyDescent="0.25">
      <c r="A115" s="102" t="s">
        <v>1055</v>
      </c>
      <c r="B115" s="330"/>
      <c r="C115" s="102">
        <v>265</v>
      </c>
      <c r="D115" s="102">
        <v>1856.6</v>
      </c>
      <c r="E115" s="102">
        <v>100</v>
      </c>
      <c r="F115" s="102" t="s">
        <v>881</v>
      </c>
      <c r="G115" s="102"/>
      <c r="H115" s="102" t="s">
        <v>807</v>
      </c>
      <c r="I115" s="102"/>
    </row>
    <row r="116" spans="1:9" ht="90" x14ac:dyDescent="0.25">
      <c r="A116" s="102" t="s">
        <v>1056</v>
      </c>
      <c r="B116" s="330"/>
      <c r="C116" s="102">
        <v>64</v>
      </c>
      <c r="D116" s="102">
        <v>314.5</v>
      </c>
      <c r="E116" s="102">
        <v>44</v>
      </c>
      <c r="F116" s="102" t="s">
        <v>881</v>
      </c>
      <c r="G116" s="102"/>
      <c r="H116" s="102" t="s">
        <v>807</v>
      </c>
      <c r="I116" s="102"/>
    </row>
    <row r="117" spans="1:9" ht="72" x14ac:dyDescent="0.25">
      <c r="A117" s="102" t="s">
        <v>1057</v>
      </c>
      <c r="B117" s="330"/>
      <c r="C117" s="102">
        <v>272</v>
      </c>
      <c r="D117" s="102">
        <v>2450</v>
      </c>
      <c r="E117" s="102">
        <v>179</v>
      </c>
      <c r="F117" s="102" t="s">
        <v>881</v>
      </c>
      <c r="G117" s="102"/>
      <c r="H117" s="102" t="s">
        <v>1015</v>
      </c>
      <c r="I117" s="102"/>
    </row>
    <row r="118" spans="1:9" ht="72" x14ac:dyDescent="0.25">
      <c r="A118" s="102" t="s">
        <v>1058</v>
      </c>
      <c r="B118" s="330"/>
      <c r="C118" s="102">
        <v>97</v>
      </c>
      <c r="D118" s="102">
        <v>585.79999999999995</v>
      </c>
      <c r="E118" s="102">
        <v>45</v>
      </c>
      <c r="F118" s="102" t="s">
        <v>881</v>
      </c>
      <c r="G118" s="102"/>
      <c r="H118" s="102" t="s">
        <v>807</v>
      </c>
      <c r="I118" s="102"/>
    </row>
    <row r="119" spans="1:9" ht="72" x14ac:dyDescent="0.25">
      <c r="A119" s="102" t="s">
        <v>1059</v>
      </c>
      <c r="B119" s="330"/>
      <c r="C119" s="102">
        <v>40</v>
      </c>
      <c r="D119" s="102">
        <v>446.9</v>
      </c>
      <c r="E119" s="102">
        <v>40</v>
      </c>
      <c r="F119" s="102" t="s">
        <v>881</v>
      </c>
      <c r="G119" s="102"/>
      <c r="H119" s="102"/>
      <c r="I119" s="102"/>
    </row>
    <row r="120" spans="1:9" ht="36" x14ac:dyDescent="0.25">
      <c r="A120" s="102" t="s">
        <v>1060</v>
      </c>
      <c r="B120" s="330"/>
      <c r="C120" s="102">
        <v>284</v>
      </c>
      <c r="D120" s="102">
        <v>3248.5</v>
      </c>
      <c r="E120" s="102">
        <v>364</v>
      </c>
      <c r="F120" s="102" t="s">
        <v>881</v>
      </c>
      <c r="G120" s="102"/>
      <c r="H120" s="102"/>
      <c r="I120" s="102"/>
    </row>
    <row r="121" spans="1:9" ht="54" x14ac:dyDescent="0.25">
      <c r="A121" s="102" t="s">
        <v>1061</v>
      </c>
      <c r="B121" s="330"/>
      <c r="C121" s="102">
        <v>186</v>
      </c>
      <c r="D121" s="102">
        <v>1238.3</v>
      </c>
      <c r="E121" s="102">
        <v>54</v>
      </c>
      <c r="F121" s="102" t="s">
        <v>881</v>
      </c>
      <c r="G121" s="102"/>
      <c r="H121" s="102"/>
      <c r="I121" s="102"/>
    </row>
    <row r="122" spans="1:9" ht="72" x14ac:dyDescent="0.25">
      <c r="A122" s="102" t="s">
        <v>1062</v>
      </c>
      <c r="B122" s="330"/>
      <c r="C122" s="102">
        <v>162</v>
      </c>
      <c r="D122" s="102">
        <v>1079.3</v>
      </c>
      <c r="E122" s="102">
        <v>197</v>
      </c>
      <c r="F122" s="102" t="s">
        <v>881</v>
      </c>
      <c r="G122" s="102"/>
      <c r="H122" s="102" t="s">
        <v>807</v>
      </c>
      <c r="I122" s="102"/>
    </row>
    <row r="123" spans="1:9" ht="72" x14ac:dyDescent="0.25">
      <c r="A123" s="102" t="s">
        <v>1063</v>
      </c>
      <c r="B123" s="330"/>
      <c r="C123" s="102">
        <v>375</v>
      </c>
      <c r="D123" s="102">
        <v>2283.6</v>
      </c>
      <c r="E123" s="102">
        <v>315</v>
      </c>
      <c r="F123" s="102" t="s">
        <v>881</v>
      </c>
      <c r="G123" s="102"/>
      <c r="H123" s="102" t="s">
        <v>807</v>
      </c>
      <c r="I123" s="102"/>
    </row>
    <row r="124" spans="1:9" ht="90" x14ac:dyDescent="0.25">
      <c r="A124" s="102" t="s">
        <v>1064</v>
      </c>
      <c r="B124" s="330"/>
      <c r="C124" s="102">
        <v>120</v>
      </c>
      <c r="D124" s="102">
        <v>1273.3</v>
      </c>
      <c r="E124" s="102">
        <v>172</v>
      </c>
      <c r="F124" s="102" t="s">
        <v>881</v>
      </c>
      <c r="G124" s="102"/>
      <c r="H124" s="102"/>
      <c r="I124" s="102"/>
    </row>
    <row r="125" spans="1:9" ht="51.6" customHeight="1" x14ac:dyDescent="0.25">
      <c r="A125" s="102" t="s">
        <v>1065</v>
      </c>
      <c r="B125" s="330"/>
      <c r="C125" s="102"/>
      <c r="D125" s="102">
        <v>719.6</v>
      </c>
      <c r="E125" s="102"/>
      <c r="F125" s="102" t="s">
        <v>881</v>
      </c>
      <c r="G125" s="484" t="s">
        <v>1047</v>
      </c>
      <c r="H125" s="485"/>
      <c r="I125" s="486"/>
    </row>
    <row r="126" spans="1:9" ht="90" x14ac:dyDescent="0.25">
      <c r="A126" s="102" t="s">
        <v>1070</v>
      </c>
      <c r="B126" s="330"/>
      <c r="C126" s="102"/>
      <c r="D126" s="102">
        <v>761.1</v>
      </c>
      <c r="E126" s="102"/>
      <c r="F126" s="102" t="s">
        <v>881</v>
      </c>
      <c r="G126" s="484" t="s">
        <v>1047</v>
      </c>
      <c r="H126" s="485"/>
      <c r="I126" s="486"/>
    </row>
    <row r="127" spans="1:9" ht="72" x14ac:dyDescent="0.25">
      <c r="A127" s="102" t="s">
        <v>1069</v>
      </c>
      <c r="B127" s="330"/>
      <c r="C127" s="102">
        <v>134</v>
      </c>
      <c r="D127" s="102">
        <v>1856.4</v>
      </c>
      <c r="E127" s="102">
        <v>71</v>
      </c>
      <c r="F127" s="102" t="s">
        <v>881</v>
      </c>
      <c r="G127" s="102"/>
      <c r="H127" s="102" t="s">
        <v>807</v>
      </c>
      <c r="I127" s="102"/>
    </row>
    <row r="128" spans="1:9" ht="108" x14ac:dyDescent="0.25">
      <c r="A128" s="102" t="s">
        <v>1068</v>
      </c>
      <c r="B128" s="330"/>
      <c r="C128" s="102">
        <v>81</v>
      </c>
      <c r="D128" s="102">
        <v>607.29999999999995</v>
      </c>
      <c r="E128" s="102">
        <v>32</v>
      </c>
      <c r="F128" s="102" t="s">
        <v>881</v>
      </c>
      <c r="G128" s="102"/>
      <c r="H128" s="102"/>
      <c r="I128" s="102"/>
    </row>
    <row r="129" spans="1:9" ht="36" customHeight="1" x14ac:dyDescent="0.25">
      <c r="A129" s="484" t="s">
        <v>1077</v>
      </c>
      <c r="B129" s="485"/>
      <c r="C129" s="485"/>
      <c r="D129" s="485"/>
      <c r="E129" s="485"/>
      <c r="F129" s="485"/>
      <c r="G129" s="485"/>
      <c r="H129" s="485"/>
      <c r="I129" s="486"/>
    </row>
  </sheetData>
  <mergeCells count="12">
    <mergeCell ref="A129:I129"/>
    <mergeCell ref="A52:I52"/>
    <mergeCell ref="G107:I107"/>
    <mergeCell ref="G125:I125"/>
    <mergeCell ref="G126:I126"/>
    <mergeCell ref="A6:I6"/>
    <mergeCell ref="A3:A4"/>
    <mergeCell ref="B3:B4"/>
    <mergeCell ref="A1:I1"/>
    <mergeCell ref="A2:I2"/>
    <mergeCell ref="C3:E3"/>
    <mergeCell ref="F3:I3"/>
  </mergeCells>
  <phoneticPr fontId="9" type="noConversion"/>
  <printOptions horizontalCentered="1"/>
  <pageMargins left="0.39370078740157483" right="0.19685039370078741" top="0.19685039370078741" bottom="0.19685039370078741" header="0.19685039370078741" footer="0.31496062992125984"/>
  <pageSetup paperSize="9" scale="37" fitToHeight="6" orientation="portrait" r:id="rId1"/>
  <headerFooter alignWithMargins="0">
    <oddFooter>&amp;C&amp;P&amp;R&amp;A</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1">
    <pageSetUpPr fitToPage="1"/>
  </sheetPr>
  <dimension ref="A1:D25"/>
  <sheetViews>
    <sheetView view="pageBreakPreview" zoomScaleNormal="100" workbookViewId="0">
      <selection activeCell="M15" sqref="M15"/>
    </sheetView>
  </sheetViews>
  <sheetFormatPr defaultRowHeight="13.2" x14ac:dyDescent="0.25"/>
  <cols>
    <col min="1" max="1" width="53.44140625" customWidth="1"/>
    <col min="2" max="2" width="22.44140625" style="122" customWidth="1"/>
    <col min="3" max="3" width="18" style="122" customWidth="1"/>
    <col min="4" max="4" width="15.44140625" customWidth="1"/>
  </cols>
  <sheetData>
    <row r="1" spans="1:4" ht="16.8" x14ac:dyDescent="0.3">
      <c r="A1" s="350" t="s">
        <v>377</v>
      </c>
      <c r="B1" s="360"/>
      <c r="C1" s="360"/>
      <c r="D1" s="360"/>
    </row>
    <row r="2" spans="1:4" ht="22.95" customHeight="1" thickBot="1" x14ac:dyDescent="0.3">
      <c r="A2" s="490" t="s">
        <v>189</v>
      </c>
      <c r="B2" s="491"/>
      <c r="C2" s="491"/>
      <c r="D2" s="491"/>
    </row>
    <row r="3" spans="1:4" ht="18" customHeight="1" x14ac:dyDescent="0.25">
      <c r="A3" s="461" t="s">
        <v>544</v>
      </c>
      <c r="B3" s="492" t="s">
        <v>549</v>
      </c>
      <c r="C3" s="185" t="s">
        <v>519</v>
      </c>
      <c r="D3" s="95" t="s">
        <v>519</v>
      </c>
    </row>
    <row r="4" spans="1:4" ht="16.8" x14ac:dyDescent="0.25">
      <c r="A4" s="462"/>
      <c r="B4" s="398"/>
      <c r="C4" s="183">
        <v>2019</v>
      </c>
      <c r="D4" s="15">
        <v>2020</v>
      </c>
    </row>
    <row r="5" spans="1:4" ht="17.399999999999999" thickBot="1" x14ac:dyDescent="0.3">
      <c r="A5" s="33">
        <v>1</v>
      </c>
      <c r="B5" s="124">
        <v>2</v>
      </c>
      <c r="C5" s="25">
        <v>3</v>
      </c>
      <c r="D5" s="25">
        <v>4</v>
      </c>
    </row>
    <row r="6" spans="1:4" ht="20.399999999999999" customHeight="1" x14ac:dyDescent="0.25">
      <c r="A6" s="24" t="s">
        <v>180</v>
      </c>
      <c r="B6" s="121" t="s">
        <v>162</v>
      </c>
      <c r="C6" s="199">
        <v>311.89999999999998</v>
      </c>
      <c r="D6" s="118">
        <v>317.89999999999998</v>
      </c>
    </row>
    <row r="7" spans="1:4" ht="18" customHeight="1" x14ac:dyDescent="0.25">
      <c r="A7" s="23" t="s">
        <v>181</v>
      </c>
      <c r="B7" s="118" t="s">
        <v>378</v>
      </c>
      <c r="C7" s="199"/>
      <c r="D7" s="118"/>
    </row>
    <row r="8" spans="1:4" ht="50.4" x14ac:dyDescent="0.25">
      <c r="A8" s="23" t="s">
        <v>887</v>
      </c>
      <c r="B8" s="118" t="s">
        <v>12</v>
      </c>
      <c r="C8" s="199" t="s">
        <v>942</v>
      </c>
      <c r="D8" s="118" t="s">
        <v>943</v>
      </c>
    </row>
    <row r="9" spans="1:4" ht="19.2" x14ac:dyDescent="0.25">
      <c r="A9" s="23" t="s">
        <v>182</v>
      </c>
      <c r="B9" s="118" t="s">
        <v>378</v>
      </c>
      <c r="C9" s="199">
        <v>3699.5</v>
      </c>
      <c r="D9" s="118">
        <v>3463.8</v>
      </c>
    </row>
    <row r="10" spans="1:4" ht="33.6" x14ac:dyDescent="0.25">
      <c r="A10" s="23" t="s">
        <v>183</v>
      </c>
      <c r="B10" s="118" t="s">
        <v>378</v>
      </c>
      <c r="C10" s="199">
        <v>2336.8000000000002</v>
      </c>
      <c r="D10" s="118">
        <v>2417</v>
      </c>
    </row>
    <row r="11" spans="1:4" ht="33.6" x14ac:dyDescent="0.25">
      <c r="A11" s="23" t="s">
        <v>188</v>
      </c>
      <c r="B11" s="118" t="s">
        <v>184</v>
      </c>
      <c r="C11" s="149">
        <f>C9*1000000/365/113535</f>
        <v>89.273056223685785</v>
      </c>
      <c r="D11" s="149">
        <f>D9*1000000/365/119870</f>
        <v>79.167957067645204</v>
      </c>
    </row>
    <row r="12" spans="1:4" ht="19.95" customHeight="1" x14ac:dyDescent="0.25">
      <c r="A12" s="23" t="s">
        <v>380</v>
      </c>
      <c r="B12" s="118" t="s">
        <v>378</v>
      </c>
      <c r="C12" s="199"/>
      <c r="D12" s="118"/>
    </row>
    <row r="13" spans="1:4" ht="17.399999999999999" customHeight="1" x14ac:dyDescent="0.25">
      <c r="A13" s="23" t="s">
        <v>185</v>
      </c>
      <c r="B13" s="118" t="s">
        <v>55</v>
      </c>
      <c r="C13" s="199"/>
      <c r="D13" s="118"/>
    </row>
    <row r="14" spans="1:4" ht="23.4" customHeight="1" x14ac:dyDescent="0.25">
      <c r="A14" s="23" t="s">
        <v>885</v>
      </c>
      <c r="B14" s="118" t="s">
        <v>12</v>
      </c>
      <c r="C14" s="123"/>
      <c r="D14" s="123"/>
    </row>
    <row r="15" spans="1:4" ht="33.6" x14ac:dyDescent="0.25">
      <c r="A15" s="23" t="s">
        <v>186</v>
      </c>
      <c r="B15" s="118" t="s">
        <v>162</v>
      </c>
      <c r="C15" s="199">
        <v>122.4</v>
      </c>
      <c r="D15" s="118">
        <v>128.80000000000001</v>
      </c>
    </row>
    <row r="16" spans="1:4" ht="63" customHeight="1" x14ac:dyDescent="0.25">
      <c r="A16" s="23" t="s">
        <v>886</v>
      </c>
      <c r="B16" s="118" t="s">
        <v>12</v>
      </c>
      <c r="C16" s="199" t="s">
        <v>940</v>
      </c>
      <c r="D16" s="118" t="s">
        <v>941</v>
      </c>
    </row>
    <row r="17" spans="1:4" ht="33.6" x14ac:dyDescent="0.25">
      <c r="A17" s="23" t="s">
        <v>187</v>
      </c>
      <c r="B17" s="118" t="s">
        <v>379</v>
      </c>
      <c r="C17" s="199">
        <v>2551.5</v>
      </c>
      <c r="D17" s="143">
        <v>2080.3000000000002</v>
      </c>
    </row>
    <row r="19" spans="1:4" ht="20.399999999999999" customHeight="1" x14ac:dyDescent="0.25"/>
    <row r="21" spans="1:4" ht="20.399999999999999" customHeight="1" x14ac:dyDescent="0.25"/>
    <row r="23" spans="1:4" ht="37.200000000000003" customHeight="1" x14ac:dyDescent="0.25"/>
    <row r="25" spans="1:4" ht="33.6" customHeight="1" x14ac:dyDescent="0.25"/>
  </sheetData>
  <mergeCells count="4">
    <mergeCell ref="A1:D1"/>
    <mergeCell ref="A2:D2"/>
    <mergeCell ref="A3:A4"/>
    <mergeCell ref="B3:B4"/>
  </mergeCells>
  <phoneticPr fontId="9" type="noConversion"/>
  <printOptions horizontalCentered="1"/>
  <pageMargins left="0.59055118110236227" right="0.59055118110236227" top="0.78740157480314965" bottom="0.59055118110236227" header="0.31496062992125984" footer="0.31496062992125984"/>
  <pageSetup paperSize="9" scale="84" fitToHeight="2" orientation="portrait" r:id="rId1"/>
  <headerFooter alignWithMargins="0">
    <oddFooter>&amp;C&amp;P&amp;R&amp;A</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2">
    <pageSetUpPr fitToPage="1"/>
  </sheetPr>
  <dimension ref="A1:D16"/>
  <sheetViews>
    <sheetView view="pageBreakPreview" zoomScaleNormal="100" workbookViewId="0">
      <selection activeCell="D21" sqref="D21"/>
    </sheetView>
  </sheetViews>
  <sheetFormatPr defaultRowHeight="13.2" x14ac:dyDescent="0.25"/>
  <cols>
    <col min="1" max="1" width="38" style="215" customWidth="1"/>
    <col min="2" max="3" width="21.33203125" style="215" customWidth="1"/>
    <col min="4" max="4" width="18.6640625" style="215" customWidth="1"/>
    <col min="5" max="16384" width="8.88671875" style="215"/>
  </cols>
  <sheetData>
    <row r="1" spans="1:4" ht="16.8" x14ac:dyDescent="0.3">
      <c r="A1" s="350" t="s">
        <v>381</v>
      </c>
      <c r="B1" s="495"/>
      <c r="C1" s="495"/>
      <c r="D1" s="495"/>
    </row>
    <row r="2" spans="1:4" ht="23.4" customHeight="1" x14ac:dyDescent="0.25">
      <c r="A2" s="352" t="s">
        <v>199</v>
      </c>
      <c r="B2" s="496"/>
      <c r="C2" s="496"/>
      <c r="D2" s="496"/>
    </row>
    <row r="3" spans="1:4" ht="17.399999999999999" thickBot="1" x14ac:dyDescent="0.35">
      <c r="A3" s="362"/>
      <c r="B3" s="497"/>
      <c r="C3" s="497"/>
      <c r="D3" s="497"/>
    </row>
    <row r="4" spans="1:4" ht="19.95" customHeight="1" thickBot="1" x14ac:dyDescent="0.3">
      <c r="A4" s="381" t="s">
        <v>544</v>
      </c>
      <c r="B4" s="492" t="s">
        <v>549</v>
      </c>
      <c r="C4" s="498" t="s">
        <v>519</v>
      </c>
      <c r="D4" s="499"/>
    </row>
    <row r="5" spans="1:4" ht="16.8" x14ac:dyDescent="0.25">
      <c r="A5" s="493"/>
      <c r="B5" s="494"/>
      <c r="C5" s="336">
        <v>2019</v>
      </c>
      <c r="D5" s="336">
        <v>2020</v>
      </c>
    </row>
    <row r="6" spans="1:4" ht="17.399999999999999" thickBot="1" x14ac:dyDescent="0.3">
      <c r="A6" s="27">
        <v>1</v>
      </c>
      <c r="B6" s="28">
        <v>2</v>
      </c>
      <c r="C6" s="28">
        <v>3</v>
      </c>
      <c r="D6" s="28">
        <v>4</v>
      </c>
    </row>
    <row r="7" spans="1:4" ht="27" customHeight="1" x14ac:dyDescent="0.25">
      <c r="A7" s="24" t="s">
        <v>1080</v>
      </c>
      <c r="B7" s="187" t="s">
        <v>904</v>
      </c>
      <c r="C7" s="338">
        <v>152</v>
      </c>
      <c r="D7" s="338">
        <v>155</v>
      </c>
    </row>
    <row r="8" spans="1:4" ht="33.6" x14ac:dyDescent="0.25">
      <c r="A8" s="23" t="s">
        <v>190</v>
      </c>
      <c r="B8" s="22" t="s">
        <v>191</v>
      </c>
      <c r="C8" s="340">
        <v>81.376000000000005</v>
      </c>
      <c r="D8" s="340">
        <v>83.027000000000001</v>
      </c>
    </row>
    <row r="9" spans="1:4" ht="16.8" x14ac:dyDescent="0.25">
      <c r="A9" s="23" t="s">
        <v>192</v>
      </c>
      <c r="B9" s="22" t="s">
        <v>193</v>
      </c>
      <c r="C9" s="339" t="s">
        <v>888</v>
      </c>
      <c r="D9" s="339" t="s">
        <v>888</v>
      </c>
    </row>
    <row r="10" spans="1:4" ht="33.6" x14ac:dyDescent="0.25">
      <c r="A10" s="23" t="s">
        <v>194</v>
      </c>
      <c r="B10" s="22" t="s">
        <v>162</v>
      </c>
      <c r="C10" s="339">
        <v>543</v>
      </c>
      <c r="D10" s="339">
        <v>617</v>
      </c>
    </row>
    <row r="11" spans="1:4" ht="16.8" x14ac:dyDescent="0.25">
      <c r="A11" s="23" t="s">
        <v>195</v>
      </c>
      <c r="B11" s="22"/>
      <c r="C11" s="339"/>
      <c r="D11" s="339"/>
    </row>
    <row r="12" spans="1:4" ht="20.399999999999999" customHeight="1" x14ac:dyDescent="0.25">
      <c r="A12" s="23" t="s">
        <v>196</v>
      </c>
      <c r="B12" s="22" t="s">
        <v>162</v>
      </c>
      <c r="C12" s="339">
        <v>152</v>
      </c>
      <c r="D12" s="339">
        <v>156</v>
      </c>
    </row>
    <row r="13" spans="1:4" ht="16.8" x14ac:dyDescent="0.25">
      <c r="A13" s="23" t="s">
        <v>197</v>
      </c>
      <c r="B13" s="22" t="s">
        <v>162</v>
      </c>
      <c r="C13" s="339">
        <v>391</v>
      </c>
      <c r="D13" s="339">
        <v>461</v>
      </c>
    </row>
    <row r="14" spans="1:4" ht="16.8" x14ac:dyDescent="0.25">
      <c r="A14" s="23" t="s">
        <v>198</v>
      </c>
      <c r="B14" s="22" t="s">
        <v>193</v>
      </c>
      <c r="C14" s="341">
        <v>43.358882000000001</v>
      </c>
      <c r="D14" s="341">
        <v>41.246277999999997</v>
      </c>
    </row>
    <row r="15" spans="1:4" ht="16.8" x14ac:dyDescent="0.25">
      <c r="A15" s="4"/>
      <c r="B15" s="335"/>
      <c r="C15" s="335"/>
      <c r="D15" s="4"/>
    </row>
    <row r="16" spans="1:4" ht="20.399999999999999" customHeight="1" x14ac:dyDescent="0.25"/>
  </sheetData>
  <mergeCells count="6">
    <mergeCell ref="A4:A5"/>
    <mergeCell ref="B4:B5"/>
    <mergeCell ref="A1:D1"/>
    <mergeCell ref="A2:D2"/>
    <mergeCell ref="A3:D3"/>
    <mergeCell ref="C4:D4"/>
  </mergeCells>
  <phoneticPr fontId="9" type="noConversion"/>
  <printOptions horizontalCentered="1"/>
  <pageMargins left="0.59055118110236227" right="0.59055118110236227" top="0.78740157480314965" bottom="0.59055118110236227" header="0.31496062992125984" footer="0.31496062992125984"/>
  <pageSetup paperSize="9" scale="92" orientation="portrait" r:id="rId1"/>
  <headerFooter alignWithMargins="0">
    <oddFooter>&amp;C&amp;P&amp;R&amp;A</oddFoot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3">
    <pageSetUpPr fitToPage="1"/>
  </sheetPr>
  <dimension ref="A1:D16"/>
  <sheetViews>
    <sheetView view="pageBreakPreview" zoomScaleNormal="100" workbookViewId="0">
      <selection activeCell="I10" sqref="I10"/>
    </sheetView>
  </sheetViews>
  <sheetFormatPr defaultRowHeight="13.2" x14ac:dyDescent="0.25"/>
  <cols>
    <col min="1" max="1" width="48.109375" style="215" customWidth="1"/>
    <col min="2" max="3" width="18.44140625" style="215" customWidth="1"/>
    <col min="4" max="4" width="21.44140625" style="215" customWidth="1"/>
    <col min="5" max="16384" width="8.88671875" style="215"/>
  </cols>
  <sheetData>
    <row r="1" spans="1:4" ht="16.8" x14ac:dyDescent="0.3">
      <c r="A1" s="500" t="s">
        <v>1079</v>
      </c>
      <c r="B1" s="495"/>
      <c r="C1" s="495"/>
      <c r="D1" s="495"/>
    </row>
    <row r="2" spans="1:4" ht="35.4" customHeight="1" thickBot="1" x14ac:dyDescent="0.3">
      <c r="A2" s="501" t="s">
        <v>208</v>
      </c>
      <c r="B2" s="502"/>
      <c r="C2" s="502"/>
      <c r="D2" s="502"/>
    </row>
    <row r="3" spans="1:4" ht="21.6" customHeight="1" x14ac:dyDescent="0.25">
      <c r="A3" s="461" t="s">
        <v>544</v>
      </c>
      <c r="B3" s="463" t="s">
        <v>549</v>
      </c>
      <c r="C3" s="315" t="s">
        <v>519</v>
      </c>
      <c r="D3" s="315" t="s">
        <v>519</v>
      </c>
    </row>
    <row r="4" spans="1:4" ht="17.399999999999999" customHeight="1" x14ac:dyDescent="0.25">
      <c r="A4" s="503"/>
      <c r="B4" s="504"/>
      <c r="C4" s="186">
        <v>2019</v>
      </c>
      <c r="D4" s="186">
        <v>2020</v>
      </c>
    </row>
    <row r="5" spans="1:4" ht="17.399999999999999" thickBot="1" x14ac:dyDescent="0.3">
      <c r="A5" s="27">
        <v>1</v>
      </c>
      <c r="B5" s="28">
        <v>2</v>
      </c>
      <c r="C5" s="28">
        <v>3</v>
      </c>
      <c r="D5" s="28">
        <v>4</v>
      </c>
    </row>
    <row r="6" spans="1:4" ht="16.8" x14ac:dyDescent="0.25">
      <c r="A6" s="24" t="s">
        <v>200</v>
      </c>
      <c r="B6" s="187" t="s">
        <v>47</v>
      </c>
      <c r="C6" s="121">
        <v>65</v>
      </c>
      <c r="D6" s="121">
        <v>67</v>
      </c>
    </row>
    <row r="7" spans="1:4" ht="26.4" customHeight="1" x14ac:dyDescent="0.25">
      <c r="A7" s="23" t="s">
        <v>201</v>
      </c>
      <c r="B7" s="22" t="s">
        <v>162</v>
      </c>
      <c r="C7" s="314">
        <v>118</v>
      </c>
      <c r="D7" s="314">
        <v>122.9</v>
      </c>
    </row>
    <row r="8" spans="1:4" ht="40.200000000000003" customHeight="1" x14ac:dyDescent="0.25">
      <c r="A8" s="23" t="s">
        <v>202</v>
      </c>
      <c r="B8" s="22" t="s">
        <v>203</v>
      </c>
      <c r="C8" s="314">
        <v>289.8</v>
      </c>
      <c r="D8" s="314">
        <v>291.7</v>
      </c>
    </row>
    <row r="9" spans="1:4" ht="22.2" customHeight="1" x14ac:dyDescent="0.25">
      <c r="A9" s="23" t="s">
        <v>204</v>
      </c>
      <c r="B9" s="22" t="s">
        <v>203</v>
      </c>
      <c r="C9" s="314"/>
      <c r="D9" s="314"/>
    </row>
    <row r="10" spans="1:4" ht="37.950000000000003" customHeight="1" x14ac:dyDescent="0.25">
      <c r="A10" s="23" t="s">
        <v>205</v>
      </c>
      <c r="B10" s="22" t="s">
        <v>207</v>
      </c>
      <c r="C10" s="314">
        <v>302.2</v>
      </c>
      <c r="D10" s="314">
        <v>329.6</v>
      </c>
    </row>
    <row r="11" spans="1:4" ht="20.399999999999999" customHeight="1" x14ac:dyDescent="0.25">
      <c r="A11" s="23" t="s">
        <v>206</v>
      </c>
      <c r="B11" s="22"/>
      <c r="C11" s="314">
        <v>190.4</v>
      </c>
      <c r="D11" s="314">
        <v>205.1</v>
      </c>
    </row>
    <row r="12" spans="1:4" ht="17.399999999999999" customHeight="1" x14ac:dyDescent="0.25">
      <c r="A12" s="4"/>
      <c r="B12" s="335"/>
      <c r="C12" s="335"/>
      <c r="D12" s="4"/>
    </row>
    <row r="13" spans="1:4" ht="16.8" x14ac:dyDescent="0.25">
      <c r="A13" s="4"/>
      <c r="B13" s="335"/>
      <c r="C13" s="335"/>
      <c r="D13" s="4"/>
    </row>
    <row r="14" spans="1:4" ht="16.8" x14ac:dyDescent="0.25">
      <c r="A14" s="4"/>
      <c r="B14" s="335"/>
      <c r="C14" s="335"/>
      <c r="D14" s="4"/>
    </row>
    <row r="15" spans="1:4" ht="16.8" x14ac:dyDescent="0.25">
      <c r="A15" s="4"/>
      <c r="B15" s="335"/>
      <c r="C15" s="335"/>
      <c r="D15" s="4"/>
    </row>
    <row r="16" spans="1:4" ht="16.8" x14ac:dyDescent="0.25">
      <c r="A16" s="4"/>
      <c r="B16" s="335"/>
      <c r="C16" s="335"/>
      <c r="D16" s="4"/>
    </row>
  </sheetData>
  <mergeCells count="4">
    <mergeCell ref="A1:D1"/>
    <mergeCell ref="A2:D2"/>
    <mergeCell ref="A3:A4"/>
    <mergeCell ref="B3:B4"/>
  </mergeCells>
  <phoneticPr fontId="9" type="noConversion"/>
  <printOptions horizontalCentered="1"/>
  <pageMargins left="0.59055118110236227" right="0.59055118110236227" top="0.78740157480314965" bottom="0.59055118110236227" header="0.31496062992125984" footer="0.31496062992125984"/>
  <pageSetup paperSize="9" scale="86" orientation="portrait" r:id="rId1"/>
  <headerFooter alignWithMargins="0">
    <oddFooter>&amp;C&amp;P&amp;R&amp;A</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4">
    <pageSetUpPr fitToPage="1"/>
  </sheetPr>
  <dimension ref="A1:E16"/>
  <sheetViews>
    <sheetView tabSelected="1" view="pageBreakPreview" zoomScaleNormal="100" workbookViewId="0">
      <selection activeCell="C20" sqref="C20"/>
    </sheetView>
  </sheetViews>
  <sheetFormatPr defaultRowHeight="13.2" x14ac:dyDescent="0.25"/>
  <cols>
    <col min="1" max="1" width="42.33203125" style="558" customWidth="1"/>
    <col min="2" max="3" width="20" style="558" customWidth="1"/>
    <col min="4" max="4" width="18.5546875" style="558" customWidth="1"/>
    <col min="5" max="16384" width="8.88671875" style="558"/>
  </cols>
  <sheetData>
    <row r="1" spans="1:5" ht="16.8" x14ac:dyDescent="0.3">
      <c r="A1" s="556" t="s">
        <v>1081</v>
      </c>
      <c r="B1" s="557"/>
      <c r="C1" s="557"/>
      <c r="D1" s="557"/>
    </row>
    <row r="2" spans="1:5" ht="24.6" customHeight="1" thickBot="1" x14ac:dyDescent="0.3">
      <c r="A2" s="559" t="s">
        <v>221</v>
      </c>
      <c r="B2" s="560"/>
      <c r="C2" s="560"/>
      <c r="D2" s="560"/>
    </row>
    <row r="3" spans="1:5" ht="18" customHeight="1" x14ac:dyDescent="0.25">
      <c r="A3" s="561" t="s">
        <v>544</v>
      </c>
      <c r="B3" s="562" t="s">
        <v>549</v>
      </c>
      <c r="C3" s="563" t="s">
        <v>519</v>
      </c>
      <c r="D3" s="564"/>
    </row>
    <row r="4" spans="1:5" ht="16.8" x14ac:dyDescent="0.25">
      <c r="A4" s="565"/>
      <c r="B4" s="566"/>
      <c r="C4" s="567">
        <v>2019</v>
      </c>
      <c r="D4" s="567">
        <v>2020</v>
      </c>
    </row>
    <row r="5" spans="1:5" ht="17.399999999999999" thickBot="1" x14ac:dyDescent="0.3">
      <c r="A5" s="568">
        <v>1</v>
      </c>
      <c r="B5" s="569">
        <v>2</v>
      </c>
      <c r="C5" s="569">
        <v>3</v>
      </c>
      <c r="D5" s="569">
        <v>4</v>
      </c>
    </row>
    <row r="6" spans="1:5" ht="20.399999999999999" customHeight="1" x14ac:dyDescent="0.25">
      <c r="A6" s="570" t="s">
        <v>209</v>
      </c>
      <c r="B6" s="571" t="s">
        <v>230</v>
      </c>
      <c r="C6" s="572">
        <v>1072627</v>
      </c>
      <c r="D6" s="572">
        <v>1095440</v>
      </c>
    </row>
    <row r="7" spans="1:5" ht="19.2" customHeight="1" x14ac:dyDescent="0.25">
      <c r="A7" s="573" t="s">
        <v>210</v>
      </c>
      <c r="B7" s="574"/>
      <c r="C7" s="575"/>
      <c r="D7" s="575"/>
    </row>
    <row r="8" spans="1:5" ht="19.2" x14ac:dyDescent="0.25">
      <c r="A8" s="573" t="s">
        <v>211</v>
      </c>
      <c r="B8" s="574" t="s">
        <v>1082</v>
      </c>
      <c r="C8" s="575">
        <v>89.373999999999995</v>
      </c>
      <c r="D8" s="576">
        <v>106.044</v>
      </c>
      <c r="E8" s="577" t="s">
        <v>934</v>
      </c>
    </row>
    <row r="9" spans="1:5" ht="19.2" x14ac:dyDescent="0.25">
      <c r="A9" s="573" t="s">
        <v>212</v>
      </c>
      <c r="B9" s="574" t="s">
        <v>1082</v>
      </c>
      <c r="C9" s="575"/>
      <c r="D9" s="575"/>
      <c r="E9" s="577"/>
    </row>
    <row r="10" spans="1:5" ht="16.8" x14ac:dyDescent="0.25">
      <c r="A10" s="573" t="s">
        <v>213</v>
      </c>
      <c r="B10" s="574" t="s">
        <v>214</v>
      </c>
      <c r="C10" s="575">
        <v>1.9259999999999999E-2</v>
      </c>
      <c r="D10" s="575">
        <v>9.2200000000000008E-3</v>
      </c>
      <c r="E10" s="577"/>
    </row>
    <row r="11" spans="1:5" ht="16.8" x14ac:dyDescent="0.25">
      <c r="A11" s="573" t="s">
        <v>215</v>
      </c>
      <c r="B11" s="574" t="s">
        <v>214</v>
      </c>
      <c r="C11" s="575">
        <v>1.9259999999999999E-2</v>
      </c>
      <c r="D11" s="575"/>
      <c r="E11" s="577"/>
    </row>
    <row r="12" spans="1:5" ht="16.8" x14ac:dyDescent="0.25">
      <c r="A12" s="573" t="s">
        <v>216</v>
      </c>
      <c r="B12" s="574" t="s">
        <v>47</v>
      </c>
      <c r="C12" s="575">
        <v>29220</v>
      </c>
      <c r="D12" s="575"/>
      <c r="E12" s="577"/>
    </row>
    <row r="13" spans="1:5" ht="16.8" x14ac:dyDescent="0.25">
      <c r="A13" s="573" t="s">
        <v>44</v>
      </c>
      <c r="B13" s="574"/>
      <c r="C13" s="575"/>
      <c r="D13" s="575"/>
      <c r="E13" s="577"/>
    </row>
    <row r="14" spans="1:5" ht="16.8" x14ac:dyDescent="0.25">
      <c r="A14" s="573" t="s">
        <v>217</v>
      </c>
      <c r="B14" s="574" t="s">
        <v>47</v>
      </c>
      <c r="C14" s="575">
        <v>28573</v>
      </c>
      <c r="D14" s="575"/>
      <c r="E14" s="577"/>
    </row>
    <row r="15" spans="1:5" ht="16.8" x14ac:dyDescent="0.25">
      <c r="A15" s="573" t="s">
        <v>218</v>
      </c>
      <c r="B15" s="574" t="s">
        <v>47</v>
      </c>
      <c r="C15" s="575">
        <v>717</v>
      </c>
      <c r="D15" s="575"/>
      <c r="E15" s="577"/>
    </row>
    <row r="16" spans="1:5" ht="16.8" x14ac:dyDescent="0.25">
      <c r="A16" s="573" t="s">
        <v>220</v>
      </c>
      <c r="B16" s="574" t="s">
        <v>219</v>
      </c>
      <c r="C16" s="575">
        <v>95.71</v>
      </c>
      <c r="D16" s="575">
        <v>96</v>
      </c>
      <c r="E16" s="577"/>
    </row>
  </sheetData>
  <mergeCells count="6">
    <mergeCell ref="E8:E16"/>
    <mergeCell ref="A1:D1"/>
    <mergeCell ref="A2:D2"/>
    <mergeCell ref="A3:A4"/>
    <mergeCell ref="B3:B4"/>
    <mergeCell ref="C3:D3"/>
  </mergeCells>
  <phoneticPr fontId="9" type="noConversion"/>
  <printOptions horizontalCentered="1"/>
  <pageMargins left="0.59055118110236227" right="0.59055118110236227" top="0.78740157480314965" bottom="0.59055118110236227" header="0.31496062992125984" footer="0.31496062992125984"/>
  <pageSetup paperSize="9" scale="91" orientation="portrait" r:id="rId1"/>
  <headerFooter alignWithMargins="0">
    <oddFooter>&amp;C&amp;P&amp;R&amp;A</oddFooter>
  </headerFooter>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view="pageBreakPreview" zoomScaleNormal="100" workbookViewId="0">
      <selection activeCell="I19" sqref="I19"/>
    </sheetView>
  </sheetViews>
  <sheetFormatPr defaultRowHeight="13.2" x14ac:dyDescent="0.25"/>
  <cols>
    <col min="1" max="1" width="67.109375" customWidth="1"/>
    <col min="2" max="2" width="21.33203125" customWidth="1"/>
    <col min="3" max="3" width="13.5546875" style="87" customWidth="1"/>
    <col min="4" max="4" width="12.88671875" customWidth="1"/>
    <col min="5" max="5" width="13.44140625" customWidth="1"/>
    <col min="257" max="257" width="66.33203125" customWidth="1"/>
    <col min="258" max="258" width="21.33203125" customWidth="1"/>
    <col min="259" max="259" width="13.5546875" customWidth="1"/>
    <col min="260" max="260" width="12.88671875" customWidth="1"/>
    <col min="261" max="261" width="13.44140625" customWidth="1"/>
    <col min="513" max="513" width="66.33203125" customWidth="1"/>
    <col min="514" max="514" width="21.33203125" customWidth="1"/>
    <col min="515" max="515" width="13.5546875" customWidth="1"/>
    <col min="516" max="516" width="12.88671875" customWidth="1"/>
    <col min="517" max="517" width="13.44140625" customWidth="1"/>
    <col min="769" max="769" width="66.33203125" customWidth="1"/>
    <col min="770" max="770" width="21.33203125" customWidth="1"/>
    <col min="771" max="771" width="13.5546875" customWidth="1"/>
    <col min="772" max="772" width="12.88671875" customWidth="1"/>
    <col min="773" max="773" width="13.44140625" customWidth="1"/>
    <col min="1025" max="1025" width="66.33203125" customWidth="1"/>
    <col min="1026" max="1026" width="21.33203125" customWidth="1"/>
    <col min="1027" max="1027" width="13.5546875" customWidth="1"/>
    <col min="1028" max="1028" width="12.88671875" customWidth="1"/>
    <col min="1029" max="1029" width="13.44140625" customWidth="1"/>
    <col min="1281" max="1281" width="66.33203125" customWidth="1"/>
    <col min="1282" max="1282" width="21.33203125" customWidth="1"/>
    <col min="1283" max="1283" width="13.5546875" customWidth="1"/>
    <col min="1284" max="1284" width="12.88671875" customWidth="1"/>
    <col min="1285" max="1285" width="13.44140625" customWidth="1"/>
    <col min="1537" max="1537" width="66.33203125" customWidth="1"/>
    <col min="1538" max="1538" width="21.33203125" customWidth="1"/>
    <col min="1539" max="1539" width="13.5546875" customWidth="1"/>
    <col min="1540" max="1540" width="12.88671875" customWidth="1"/>
    <col min="1541" max="1541" width="13.44140625" customWidth="1"/>
    <col min="1793" max="1793" width="66.33203125" customWidth="1"/>
    <col min="1794" max="1794" width="21.33203125" customWidth="1"/>
    <col min="1795" max="1795" width="13.5546875" customWidth="1"/>
    <col min="1796" max="1796" width="12.88671875" customWidth="1"/>
    <col min="1797" max="1797" width="13.44140625" customWidth="1"/>
    <col min="2049" max="2049" width="66.33203125" customWidth="1"/>
    <col min="2050" max="2050" width="21.33203125" customWidth="1"/>
    <col min="2051" max="2051" width="13.5546875" customWidth="1"/>
    <col min="2052" max="2052" width="12.88671875" customWidth="1"/>
    <col min="2053" max="2053" width="13.44140625" customWidth="1"/>
    <col min="2305" max="2305" width="66.33203125" customWidth="1"/>
    <col min="2306" max="2306" width="21.33203125" customWidth="1"/>
    <col min="2307" max="2307" width="13.5546875" customWidth="1"/>
    <col min="2308" max="2308" width="12.88671875" customWidth="1"/>
    <col min="2309" max="2309" width="13.44140625" customWidth="1"/>
    <col min="2561" max="2561" width="66.33203125" customWidth="1"/>
    <col min="2562" max="2562" width="21.33203125" customWidth="1"/>
    <col min="2563" max="2563" width="13.5546875" customWidth="1"/>
    <col min="2564" max="2564" width="12.88671875" customWidth="1"/>
    <col min="2565" max="2565" width="13.44140625" customWidth="1"/>
    <col min="2817" max="2817" width="66.33203125" customWidth="1"/>
    <col min="2818" max="2818" width="21.33203125" customWidth="1"/>
    <col min="2819" max="2819" width="13.5546875" customWidth="1"/>
    <col min="2820" max="2820" width="12.88671875" customWidth="1"/>
    <col min="2821" max="2821" width="13.44140625" customWidth="1"/>
    <col min="3073" max="3073" width="66.33203125" customWidth="1"/>
    <col min="3074" max="3074" width="21.33203125" customWidth="1"/>
    <col min="3075" max="3075" width="13.5546875" customWidth="1"/>
    <col min="3076" max="3076" width="12.88671875" customWidth="1"/>
    <col min="3077" max="3077" width="13.44140625" customWidth="1"/>
    <col min="3329" max="3329" width="66.33203125" customWidth="1"/>
    <col min="3330" max="3330" width="21.33203125" customWidth="1"/>
    <col min="3331" max="3331" width="13.5546875" customWidth="1"/>
    <col min="3332" max="3332" width="12.88671875" customWidth="1"/>
    <col min="3333" max="3333" width="13.44140625" customWidth="1"/>
    <col min="3585" max="3585" width="66.33203125" customWidth="1"/>
    <col min="3586" max="3586" width="21.33203125" customWidth="1"/>
    <col min="3587" max="3587" width="13.5546875" customWidth="1"/>
    <col min="3588" max="3588" width="12.88671875" customWidth="1"/>
    <col min="3589" max="3589" width="13.44140625" customWidth="1"/>
    <col min="3841" max="3841" width="66.33203125" customWidth="1"/>
    <col min="3842" max="3842" width="21.33203125" customWidth="1"/>
    <col min="3843" max="3843" width="13.5546875" customWidth="1"/>
    <col min="3844" max="3844" width="12.88671875" customWidth="1"/>
    <col min="3845" max="3845" width="13.44140625" customWidth="1"/>
    <col min="4097" max="4097" width="66.33203125" customWidth="1"/>
    <col min="4098" max="4098" width="21.33203125" customWidth="1"/>
    <col min="4099" max="4099" width="13.5546875" customWidth="1"/>
    <col min="4100" max="4100" width="12.88671875" customWidth="1"/>
    <col min="4101" max="4101" width="13.44140625" customWidth="1"/>
    <col min="4353" max="4353" width="66.33203125" customWidth="1"/>
    <col min="4354" max="4354" width="21.33203125" customWidth="1"/>
    <col min="4355" max="4355" width="13.5546875" customWidth="1"/>
    <col min="4356" max="4356" width="12.88671875" customWidth="1"/>
    <col min="4357" max="4357" width="13.44140625" customWidth="1"/>
    <col min="4609" max="4609" width="66.33203125" customWidth="1"/>
    <col min="4610" max="4610" width="21.33203125" customWidth="1"/>
    <col min="4611" max="4611" width="13.5546875" customWidth="1"/>
    <col min="4612" max="4612" width="12.88671875" customWidth="1"/>
    <col min="4613" max="4613" width="13.44140625" customWidth="1"/>
    <col min="4865" max="4865" width="66.33203125" customWidth="1"/>
    <col min="4866" max="4866" width="21.33203125" customWidth="1"/>
    <col min="4867" max="4867" width="13.5546875" customWidth="1"/>
    <col min="4868" max="4868" width="12.88671875" customWidth="1"/>
    <col min="4869" max="4869" width="13.44140625" customWidth="1"/>
    <col min="5121" max="5121" width="66.33203125" customWidth="1"/>
    <col min="5122" max="5122" width="21.33203125" customWidth="1"/>
    <col min="5123" max="5123" width="13.5546875" customWidth="1"/>
    <col min="5124" max="5124" width="12.88671875" customWidth="1"/>
    <col min="5125" max="5125" width="13.44140625" customWidth="1"/>
    <col min="5377" max="5377" width="66.33203125" customWidth="1"/>
    <col min="5378" max="5378" width="21.33203125" customWidth="1"/>
    <col min="5379" max="5379" width="13.5546875" customWidth="1"/>
    <col min="5380" max="5380" width="12.88671875" customWidth="1"/>
    <col min="5381" max="5381" width="13.44140625" customWidth="1"/>
    <col min="5633" max="5633" width="66.33203125" customWidth="1"/>
    <col min="5634" max="5634" width="21.33203125" customWidth="1"/>
    <col min="5635" max="5635" width="13.5546875" customWidth="1"/>
    <col min="5636" max="5636" width="12.88671875" customWidth="1"/>
    <col min="5637" max="5637" width="13.44140625" customWidth="1"/>
    <col min="5889" max="5889" width="66.33203125" customWidth="1"/>
    <col min="5890" max="5890" width="21.33203125" customWidth="1"/>
    <col min="5891" max="5891" width="13.5546875" customWidth="1"/>
    <col min="5892" max="5892" width="12.88671875" customWidth="1"/>
    <col min="5893" max="5893" width="13.44140625" customWidth="1"/>
    <col min="6145" max="6145" width="66.33203125" customWidth="1"/>
    <col min="6146" max="6146" width="21.33203125" customWidth="1"/>
    <col min="6147" max="6147" width="13.5546875" customWidth="1"/>
    <col min="6148" max="6148" width="12.88671875" customWidth="1"/>
    <col min="6149" max="6149" width="13.44140625" customWidth="1"/>
    <col min="6401" max="6401" width="66.33203125" customWidth="1"/>
    <col min="6402" max="6402" width="21.33203125" customWidth="1"/>
    <col min="6403" max="6403" width="13.5546875" customWidth="1"/>
    <col min="6404" max="6404" width="12.88671875" customWidth="1"/>
    <col min="6405" max="6405" width="13.44140625" customWidth="1"/>
    <col min="6657" max="6657" width="66.33203125" customWidth="1"/>
    <col min="6658" max="6658" width="21.33203125" customWidth="1"/>
    <col min="6659" max="6659" width="13.5546875" customWidth="1"/>
    <col min="6660" max="6660" width="12.88671875" customWidth="1"/>
    <col min="6661" max="6661" width="13.44140625" customWidth="1"/>
    <col min="6913" max="6913" width="66.33203125" customWidth="1"/>
    <col min="6914" max="6914" width="21.33203125" customWidth="1"/>
    <col min="6915" max="6915" width="13.5546875" customWidth="1"/>
    <col min="6916" max="6916" width="12.88671875" customWidth="1"/>
    <col min="6917" max="6917" width="13.44140625" customWidth="1"/>
    <col min="7169" max="7169" width="66.33203125" customWidth="1"/>
    <col min="7170" max="7170" width="21.33203125" customWidth="1"/>
    <col min="7171" max="7171" width="13.5546875" customWidth="1"/>
    <col min="7172" max="7172" width="12.88671875" customWidth="1"/>
    <col min="7173" max="7173" width="13.44140625" customWidth="1"/>
    <col min="7425" max="7425" width="66.33203125" customWidth="1"/>
    <col min="7426" max="7426" width="21.33203125" customWidth="1"/>
    <col min="7427" max="7427" width="13.5546875" customWidth="1"/>
    <col min="7428" max="7428" width="12.88671875" customWidth="1"/>
    <col min="7429" max="7429" width="13.44140625" customWidth="1"/>
    <col min="7681" max="7681" width="66.33203125" customWidth="1"/>
    <col min="7682" max="7682" width="21.33203125" customWidth="1"/>
    <col min="7683" max="7683" width="13.5546875" customWidth="1"/>
    <col min="7684" max="7684" width="12.88671875" customWidth="1"/>
    <col min="7685" max="7685" width="13.44140625" customWidth="1"/>
    <col min="7937" max="7937" width="66.33203125" customWidth="1"/>
    <col min="7938" max="7938" width="21.33203125" customWidth="1"/>
    <col min="7939" max="7939" width="13.5546875" customWidth="1"/>
    <col min="7940" max="7940" width="12.88671875" customWidth="1"/>
    <col min="7941" max="7941" width="13.44140625" customWidth="1"/>
    <col min="8193" max="8193" width="66.33203125" customWidth="1"/>
    <col min="8194" max="8194" width="21.33203125" customWidth="1"/>
    <col min="8195" max="8195" width="13.5546875" customWidth="1"/>
    <col min="8196" max="8196" width="12.88671875" customWidth="1"/>
    <col min="8197" max="8197" width="13.44140625" customWidth="1"/>
    <col min="8449" max="8449" width="66.33203125" customWidth="1"/>
    <col min="8450" max="8450" width="21.33203125" customWidth="1"/>
    <col min="8451" max="8451" width="13.5546875" customWidth="1"/>
    <col min="8452" max="8452" width="12.88671875" customWidth="1"/>
    <col min="8453" max="8453" width="13.44140625" customWidth="1"/>
    <col min="8705" max="8705" width="66.33203125" customWidth="1"/>
    <col min="8706" max="8706" width="21.33203125" customWidth="1"/>
    <col min="8707" max="8707" width="13.5546875" customWidth="1"/>
    <col min="8708" max="8708" width="12.88671875" customWidth="1"/>
    <col min="8709" max="8709" width="13.44140625" customWidth="1"/>
    <col min="8961" max="8961" width="66.33203125" customWidth="1"/>
    <col min="8962" max="8962" width="21.33203125" customWidth="1"/>
    <col min="8963" max="8963" width="13.5546875" customWidth="1"/>
    <col min="8964" max="8964" width="12.88671875" customWidth="1"/>
    <col min="8965" max="8965" width="13.44140625" customWidth="1"/>
    <col min="9217" max="9217" width="66.33203125" customWidth="1"/>
    <col min="9218" max="9218" width="21.33203125" customWidth="1"/>
    <col min="9219" max="9219" width="13.5546875" customWidth="1"/>
    <col min="9220" max="9220" width="12.88671875" customWidth="1"/>
    <col min="9221" max="9221" width="13.44140625" customWidth="1"/>
    <col min="9473" max="9473" width="66.33203125" customWidth="1"/>
    <col min="9474" max="9474" width="21.33203125" customWidth="1"/>
    <col min="9475" max="9475" width="13.5546875" customWidth="1"/>
    <col min="9476" max="9476" width="12.88671875" customWidth="1"/>
    <col min="9477" max="9477" width="13.44140625" customWidth="1"/>
    <col min="9729" max="9729" width="66.33203125" customWidth="1"/>
    <col min="9730" max="9730" width="21.33203125" customWidth="1"/>
    <col min="9731" max="9731" width="13.5546875" customWidth="1"/>
    <col min="9732" max="9732" width="12.88671875" customWidth="1"/>
    <col min="9733" max="9733" width="13.44140625" customWidth="1"/>
    <col min="9985" max="9985" width="66.33203125" customWidth="1"/>
    <col min="9986" max="9986" width="21.33203125" customWidth="1"/>
    <col min="9987" max="9987" width="13.5546875" customWidth="1"/>
    <col min="9988" max="9988" width="12.88671875" customWidth="1"/>
    <col min="9989" max="9989" width="13.44140625" customWidth="1"/>
    <col min="10241" max="10241" width="66.33203125" customWidth="1"/>
    <col min="10242" max="10242" width="21.33203125" customWidth="1"/>
    <col min="10243" max="10243" width="13.5546875" customWidth="1"/>
    <col min="10244" max="10244" width="12.88671875" customWidth="1"/>
    <col min="10245" max="10245" width="13.44140625" customWidth="1"/>
    <col min="10497" max="10497" width="66.33203125" customWidth="1"/>
    <col min="10498" max="10498" width="21.33203125" customWidth="1"/>
    <col min="10499" max="10499" width="13.5546875" customWidth="1"/>
    <col min="10500" max="10500" width="12.88671875" customWidth="1"/>
    <col min="10501" max="10501" width="13.44140625" customWidth="1"/>
    <col min="10753" max="10753" width="66.33203125" customWidth="1"/>
    <col min="10754" max="10754" width="21.33203125" customWidth="1"/>
    <col min="10755" max="10755" width="13.5546875" customWidth="1"/>
    <col min="10756" max="10756" width="12.88671875" customWidth="1"/>
    <col min="10757" max="10757" width="13.44140625" customWidth="1"/>
    <col min="11009" max="11009" width="66.33203125" customWidth="1"/>
    <col min="11010" max="11010" width="21.33203125" customWidth="1"/>
    <col min="11011" max="11011" width="13.5546875" customWidth="1"/>
    <col min="11012" max="11012" width="12.88671875" customWidth="1"/>
    <col min="11013" max="11013" width="13.44140625" customWidth="1"/>
    <col min="11265" max="11265" width="66.33203125" customWidth="1"/>
    <col min="11266" max="11266" width="21.33203125" customWidth="1"/>
    <col min="11267" max="11267" width="13.5546875" customWidth="1"/>
    <col min="11268" max="11268" width="12.88671875" customWidth="1"/>
    <col min="11269" max="11269" width="13.44140625" customWidth="1"/>
    <col min="11521" max="11521" width="66.33203125" customWidth="1"/>
    <col min="11522" max="11522" width="21.33203125" customWidth="1"/>
    <col min="11523" max="11523" width="13.5546875" customWidth="1"/>
    <col min="11524" max="11524" width="12.88671875" customWidth="1"/>
    <col min="11525" max="11525" width="13.44140625" customWidth="1"/>
    <col min="11777" max="11777" width="66.33203125" customWidth="1"/>
    <col min="11778" max="11778" width="21.33203125" customWidth="1"/>
    <col min="11779" max="11779" width="13.5546875" customWidth="1"/>
    <col min="11780" max="11780" width="12.88671875" customWidth="1"/>
    <col min="11781" max="11781" width="13.44140625" customWidth="1"/>
    <col min="12033" max="12033" width="66.33203125" customWidth="1"/>
    <col min="12034" max="12034" width="21.33203125" customWidth="1"/>
    <col min="12035" max="12035" width="13.5546875" customWidth="1"/>
    <col min="12036" max="12036" width="12.88671875" customWidth="1"/>
    <col min="12037" max="12037" width="13.44140625" customWidth="1"/>
    <col min="12289" max="12289" width="66.33203125" customWidth="1"/>
    <col min="12290" max="12290" width="21.33203125" customWidth="1"/>
    <col min="12291" max="12291" width="13.5546875" customWidth="1"/>
    <col min="12292" max="12292" width="12.88671875" customWidth="1"/>
    <col min="12293" max="12293" width="13.44140625" customWidth="1"/>
    <col min="12545" max="12545" width="66.33203125" customWidth="1"/>
    <col min="12546" max="12546" width="21.33203125" customWidth="1"/>
    <col min="12547" max="12547" width="13.5546875" customWidth="1"/>
    <col min="12548" max="12548" width="12.88671875" customWidth="1"/>
    <col min="12549" max="12549" width="13.44140625" customWidth="1"/>
    <col min="12801" max="12801" width="66.33203125" customWidth="1"/>
    <col min="12802" max="12802" width="21.33203125" customWidth="1"/>
    <col min="12803" max="12803" width="13.5546875" customWidth="1"/>
    <col min="12804" max="12804" width="12.88671875" customWidth="1"/>
    <col min="12805" max="12805" width="13.44140625" customWidth="1"/>
    <col min="13057" max="13057" width="66.33203125" customWidth="1"/>
    <col min="13058" max="13058" width="21.33203125" customWidth="1"/>
    <col min="13059" max="13059" width="13.5546875" customWidth="1"/>
    <col min="13060" max="13060" width="12.88671875" customWidth="1"/>
    <col min="13061" max="13061" width="13.44140625" customWidth="1"/>
    <col min="13313" max="13313" width="66.33203125" customWidth="1"/>
    <col min="13314" max="13314" width="21.33203125" customWidth="1"/>
    <col min="13315" max="13315" width="13.5546875" customWidth="1"/>
    <col min="13316" max="13316" width="12.88671875" customWidth="1"/>
    <col min="13317" max="13317" width="13.44140625" customWidth="1"/>
    <col min="13569" max="13569" width="66.33203125" customWidth="1"/>
    <col min="13570" max="13570" width="21.33203125" customWidth="1"/>
    <col min="13571" max="13571" width="13.5546875" customWidth="1"/>
    <col min="13572" max="13572" width="12.88671875" customWidth="1"/>
    <col min="13573" max="13573" width="13.44140625" customWidth="1"/>
    <col min="13825" max="13825" width="66.33203125" customWidth="1"/>
    <col min="13826" max="13826" width="21.33203125" customWidth="1"/>
    <col min="13827" max="13827" width="13.5546875" customWidth="1"/>
    <col min="13828" max="13828" width="12.88671875" customWidth="1"/>
    <col min="13829" max="13829" width="13.44140625" customWidth="1"/>
    <col min="14081" max="14081" width="66.33203125" customWidth="1"/>
    <col min="14082" max="14082" width="21.33203125" customWidth="1"/>
    <col min="14083" max="14083" width="13.5546875" customWidth="1"/>
    <col min="14084" max="14084" width="12.88671875" customWidth="1"/>
    <col min="14085" max="14085" width="13.44140625" customWidth="1"/>
    <col min="14337" max="14337" width="66.33203125" customWidth="1"/>
    <col min="14338" max="14338" width="21.33203125" customWidth="1"/>
    <col min="14339" max="14339" width="13.5546875" customWidth="1"/>
    <col min="14340" max="14340" width="12.88671875" customWidth="1"/>
    <col min="14341" max="14341" width="13.44140625" customWidth="1"/>
    <col min="14593" max="14593" width="66.33203125" customWidth="1"/>
    <col min="14594" max="14594" width="21.33203125" customWidth="1"/>
    <col min="14595" max="14595" width="13.5546875" customWidth="1"/>
    <col min="14596" max="14596" width="12.88671875" customWidth="1"/>
    <col min="14597" max="14597" width="13.44140625" customWidth="1"/>
    <col min="14849" max="14849" width="66.33203125" customWidth="1"/>
    <col min="14850" max="14850" width="21.33203125" customWidth="1"/>
    <col min="14851" max="14851" width="13.5546875" customWidth="1"/>
    <col min="14852" max="14852" width="12.88671875" customWidth="1"/>
    <col min="14853" max="14853" width="13.44140625" customWidth="1"/>
    <col min="15105" max="15105" width="66.33203125" customWidth="1"/>
    <col min="15106" max="15106" width="21.33203125" customWidth="1"/>
    <col min="15107" max="15107" width="13.5546875" customWidth="1"/>
    <col min="15108" max="15108" width="12.88671875" customWidth="1"/>
    <col min="15109" max="15109" width="13.44140625" customWidth="1"/>
    <col min="15361" max="15361" width="66.33203125" customWidth="1"/>
    <col min="15362" max="15362" width="21.33203125" customWidth="1"/>
    <col min="15363" max="15363" width="13.5546875" customWidth="1"/>
    <col min="15364" max="15364" width="12.88671875" customWidth="1"/>
    <col min="15365" max="15365" width="13.44140625" customWidth="1"/>
    <col min="15617" max="15617" width="66.33203125" customWidth="1"/>
    <col min="15618" max="15618" width="21.33203125" customWidth="1"/>
    <col min="15619" max="15619" width="13.5546875" customWidth="1"/>
    <col min="15620" max="15620" width="12.88671875" customWidth="1"/>
    <col min="15621" max="15621" width="13.44140625" customWidth="1"/>
    <col min="15873" max="15873" width="66.33203125" customWidth="1"/>
    <col min="15874" max="15874" width="21.33203125" customWidth="1"/>
    <col min="15875" max="15875" width="13.5546875" customWidth="1"/>
    <col min="15876" max="15876" width="12.88671875" customWidth="1"/>
    <col min="15877" max="15877" width="13.44140625" customWidth="1"/>
    <col min="16129" max="16129" width="66.33203125" customWidth="1"/>
    <col min="16130" max="16130" width="21.33203125" customWidth="1"/>
    <col min="16131" max="16131" width="13.5546875" customWidth="1"/>
    <col min="16132" max="16132" width="12.88671875" customWidth="1"/>
    <col min="16133" max="16133" width="13.44140625" customWidth="1"/>
  </cols>
  <sheetData>
    <row r="1" spans="1:6" ht="18" x14ac:dyDescent="0.35">
      <c r="A1" s="505" t="s">
        <v>890</v>
      </c>
      <c r="B1" s="506"/>
      <c r="C1" s="506"/>
      <c r="D1" s="506"/>
      <c r="E1" s="506"/>
    </row>
    <row r="2" spans="1:6" ht="21" customHeight="1" x14ac:dyDescent="0.25">
      <c r="A2" s="507" t="s">
        <v>222</v>
      </c>
      <c r="B2" s="508"/>
      <c r="C2" s="508"/>
      <c r="D2" s="508"/>
      <c r="E2" s="508"/>
    </row>
    <row r="3" spans="1:6" ht="32.4" customHeight="1" x14ac:dyDescent="0.3">
      <c r="A3" s="509" t="s">
        <v>223</v>
      </c>
      <c r="B3" s="510"/>
      <c r="C3" s="510"/>
      <c r="D3" s="510"/>
      <c r="E3" s="510"/>
    </row>
    <row r="4" spans="1:6" ht="19.2" customHeight="1" thickBot="1" x14ac:dyDescent="0.35">
      <c r="A4" s="511" t="s">
        <v>224</v>
      </c>
      <c r="B4" s="512"/>
      <c r="C4" s="512"/>
      <c r="D4" s="512"/>
      <c r="E4" s="512"/>
    </row>
    <row r="5" spans="1:6" ht="16.8" x14ac:dyDescent="0.3">
      <c r="A5" s="381" t="s">
        <v>544</v>
      </c>
      <c r="B5" s="492" t="s">
        <v>549</v>
      </c>
      <c r="C5" s="513" t="s">
        <v>519</v>
      </c>
      <c r="D5" s="514"/>
      <c r="E5" s="515"/>
      <c r="F5" s="35"/>
    </row>
    <row r="6" spans="1:6" ht="16.8" x14ac:dyDescent="0.3">
      <c r="A6" s="382"/>
      <c r="B6" s="398"/>
      <c r="C6" s="97">
        <v>2018</v>
      </c>
      <c r="D6" s="97">
        <v>2019</v>
      </c>
      <c r="E6" s="132">
        <v>2020</v>
      </c>
      <c r="F6" s="35"/>
    </row>
    <row r="7" spans="1:6" ht="17.399999999999999" thickBot="1" x14ac:dyDescent="0.35">
      <c r="A7" s="33">
        <v>1</v>
      </c>
      <c r="B7" s="25">
        <v>2</v>
      </c>
      <c r="C7" s="25">
        <v>3</v>
      </c>
      <c r="D7" s="25">
        <v>4</v>
      </c>
      <c r="E7" s="133">
        <v>5</v>
      </c>
      <c r="F7" s="35"/>
    </row>
    <row r="8" spans="1:6" ht="33.6" x14ac:dyDescent="0.3">
      <c r="A8" s="18" t="s">
        <v>382</v>
      </c>
      <c r="B8" s="88" t="s">
        <v>47</v>
      </c>
      <c r="C8" s="199">
        <v>17</v>
      </c>
      <c r="D8" s="199">
        <v>17</v>
      </c>
      <c r="E8" s="99">
        <v>17</v>
      </c>
      <c r="F8" s="35"/>
    </row>
    <row r="9" spans="1:6" ht="50.4" x14ac:dyDescent="0.3">
      <c r="A9" s="18" t="s">
        <v>383</v>
      </c>
      <c r="B9" s="88" t="s">
        <v>162</v>
      </c>
      <c r="C9" s="199">
        <v>1545.68</v>
      </c>
      <c r="D9" s="199">
        <v>2600.48</v>
      </c>
      <c r="E9" s="99">
        <v>2464.6</v>
      </c>
      <c r="F9" s="35"/>
    </row>
    <row r="10" spans="1:6" ht="16.8" x14ac:dyDescent="0.3">
      <c r="A10" s="18" t="s">
        <v>384</v>
      </c>
      <c r="B10" s="88" t="s">
        <v>162</v>
      </c>
      <c r="C10" s="199">
        <v>846.28</v>
      </c>
      <c r="D10" s="199">
        <v>908.38</v>
      </c>
      <c r="E10" s="99">
        <v>1041.5999999999999</v>
      </c>
      <c r="F10" s="35"/>
    </row>
    <row r="11" spans="1:6" ht="33.6" x14ac:dyDescent="0.3">
      <c r="A11" s="18" t="s">
        <v>385</v>
      </c>
      <c r="B11" s="88" t="s">
        <v>162</v>
      </c>
      <c r="C11" s="149">
        <v>99.68</v>
      </c>
      <c r="D11" s="149">
        <v>99.68</v>
      </c>
      <c r="E11" s="149">
        <v>99.7</v>
      </c>
      <c r="F11" s="35"/>
    </row>
    <row r="12" spans="1:6" ht="16.8" x14ac:dyDescent="0.3">
      <c r="A12" s="18" t="s">
        <v>384</v>
      </c>
      <c r="B12" s="88" t="s">
        <v>162</v>
      </c>
      <c r="C12" s="149">
        <v>99.68</v>
      </c>
      <c r="D12" s="149">
        <v>99.68</v>
      </c>
      <c r="E12" s="149">
        <v>99.7</v>
      </c>
      <c r="F12" s="35"/>
    </row>
    <row r="13" spans="1:6" ht="50.4" x14ac:dyDescent="0.3">
      <c r="A13" s="18" t="s">
        <v>433</v>
      </c>
      <c r="B13" s="88" t="s">
        <v>162</v>
      </c>
      <c r="C13" s="199">
        <v>295.3</v>
      </c>
      <c r="D13" s="199">
        <v>295.39999999999998</v>
      </c>
      <c r="E13" s="99">
        <v>235.3</v>
      </c>
      <c r="F13" s="35"/>
    </row>
    <row r="14" spans="1:6" ht="16.8" x14ac:dyDescent="0.3">
      <c r="A14" s="18" t="s">
        <v>384</v>
      </c>
      <c r="B14" s="88" t="s">
        <v>162</v>
      </c>
      <c r="C14" s="199">
        <v>295.3</v>
      </c>
      <c r="D14" s="199">
        <v>295.39999999999998</v>
      </c>
      <c r="E14" s="99">
        <v>235.3</v>
      </c>
      <c r="F14" s="35"/>
    </row>
    <row r="15" spans="1:6" ht="33.6" x14ac:dyDescent="0.3">
      <c r="A15" s="18" t="s">
        <v>386</v>
      </c>
      <c r="B15" s="88" t="s">
        <v>162</v>
      </c>
      <c r="C15" s="199">
        <v>1150.7</v>
      </c>
      <c r="D15" s="199">
        <v>2205.4</v>
      </c>
      <c r="E15" s="99">
        <v>2129.6</v>
      </c>
      <c r="F15" s="35"/>
    </row>
    <row r="16" spans="1:6" ht="16.8" x14ac:dyDescent="0.3">
      <c r="A16" s="18" t="s">
        <v>384</v>
      </c>
      <c r="B16" s="88" t="s">
        <v>162</v>
      </c>
      <c r="C16" s="199">
        <v>451.3</v>
      </c>
      <c r="D16" s="199">
        <v>513.29999999999995</v>
      </c>
      <c r="E16" s="99">
        <v>706.6</v>
      </c>
      <c r="F16" s="35"/>
    </row>
    <row r="17" spans="1:6" ht="33.6" x14ac:dyDescent="0.3">
      <c r="A17" s="18" t="s">
        <v>723</v>
      </c>
      <c r="B17" s="88" t="s">
        <v>162</v>
      </c>
      <c r="C17" s="199">
        <v>13.5</v>
      </c>
      <c r="D17" s="199">
        <v>3.37</v>
      </c>
      <c r="E17" s="99">
        <v>3.9</v>
      </c>
      <c r="F17" s="35"/>
    </row>
    <row r="18" spans="1:6" ht="33.6" x14ac:dyDescent="0.3">
      <c r="A18" s="18" t="s">
        <v>724</v>
      </c>
      <c r="B18" s="88" t="s">
        <v>162</v>
      </c>
      <c r="C18" s="199"/>
      <c r="D18" s="199"/>
      <c r="E18" s="99"/>
      <c r="F18" s="35"/>
    </row>
    <row r="19" spans="1:6" ht="33.6" x14ac:dyDescent="0.3">
      <c r="A19" s="18" t="s">
        <v>725</v>
      </c>
      <c r="B19" s="88" t="s">
        <v>162</v>
      </c>
      <c r="C19" s="199">
        <v>2.9</v>
      </c>
      <c r="D19" s="199">
        <v>6</v>
      </c>
      <c r="E19" s="99">
        <v>0</v>
      </c>
      <c r="F19" s="35"/>
    </row>
    <row r="20" spans="1:6" ht="33.6" x14ac:dyDescent="0.3">
      <c r="A20" s="18" t="s">
        <v>726</v>
      </c>
      <c r="B20" s="88" t="s">
        <v>162</v>
      </c>
      <c r="C20" s="199">
        <v>13.2</v>
      </c>
      <c r="D20" s="199">
        <v>13.2</v>
      </c>
      <c r="E20" s="99">
        <v>13.2</v>
      </c>
      <c r="F20" s="35"/>
    </row>
    <row r="21" spans="1:6" ht="16.8" x14ac:dyDescent="0.3">
      <c r="A21" s="18" t="s">
        <v>384</v>
      </c>
      <c r="B21" s="88" t="s">
        <v>162</v>
      </c>
      <c r="C21" s="199">
        <v>13.2</v>
      </c>
      <c r="D21" s="199">
        <v>13.2</v>
      </c>
      <c r="E21" s="99">
        <v>13.2</v>
      </c>
      <c r="F21" s="35"/>
    </row>
    <row r="22" spans="1:6" ht="50.4" x14ac:dyDescent="0.3">
      <c r="A22" s="18" t="s">
        <v>387</v>
      </c>
      <c r="B22" s="88" t="s">
        <v>12</v>
      </c>
      <c r="C22" s="199">
        <v>54.75</v>
      </c>
      <c r="D22" s="199">
        <v>34.93</v>
      </c>
      <c r="E22" s="99">
        <v>42.3</v>
      </c>
      <c r="F22" s="35"/>
    </row>
    <row r="23" spans="1:6" ht="84" x14ac:dyDescent="0.3">
      <c r="A23" s="18" t="s">
        <v>727</v>
      </c>
      <c r="B23" s="88" t="s">
        <v>388</v>
      </c>
      <c r="C23" s="199">
        <v>341.1</v>
      </c>
      <c r="D23" s="199">
        <v>366.1</v>
      </c>
      <c r="E23" s="99">
        <v>419.8</v>
      </c>
      <c r="F23" s="35"/>
    </row>
    <row r="24" spans="1:6" ht="41.4" customHeight="1" x14ac:dyDescent="0.3">
      <c r="A24" s="18" t="s">
        <v>389</v>
      </c>
      <c r="B24" s="88" t="s">
        <v>47</v>
      </c>
      <c r="C24" s="199">
        <v>1</v>
      </c>
      <c r="D24" s="199">
        <v>1</v>
      </c>
      <c r="E24" s="99">
        <v>1</v>
      </c>
      <c r="F24" s="35"/>
    </row>
    <row r="25" spans="1:6" ht="43.95" customHeight="1" x14ac:dyDescent="0.3">
      <c r="A25" s="18" t="s">
        <v>390</v>
      </c>
      <c r="B25" s="88" t="s">
        <v>546</v>
      </c>
      <c r="C25" s="199">
        <v>8811</v>
      </c>
      <c r="D25" s="199">
        <v>8769</v>
      </c>
      <c r="E25" s="99">
        <v>8742</v>
      </c>
      <c r="F25" s="35"/>
    </row>
    <row r="26" spans="1:6" ht="16.8" x14ac:dyDescent="0.3">
      <c r="A26" s="18" t="s">
        <v>391</v>
      </c>
      <c r="B26" s="88" t="s">
        <v>468</v>
      </c>
      <c r="C26" s="165">
        <v>1148.4000000000001</v>
      </c>
      <c r="D26" s="165">
        <v>1254.2</v>
      </c>
      <c r="E26" s="165">
        <v>1340.1</v>
      </c>
      <c r="F26" s="35"/>
    </row>
    <row r="27" spans="1:6" ht="16.8" x14ac:dyDescent="0.3">
      <c r="A27" s="18" t="s">
        <v>392</v>
      </c>
      <c r="B27" s="88" t="s">
        <v>393</v>
      </c>
      <c r="C27" s="199">
        <v>146800</v>
      </c>
      <c r="D27" s="199">
        <v>329600</v>
      </c>
      <c r="E27" s="99">
        <v>360600</v>
      </c>
      <c r="F27" s="35"/>
    </row>
    <row r="28" spans="1:6" ht="16.8" x14ac:dyDescent="0.3">
      <c r="A28" s="18" t="s">
        <v>394</v>
      </c>
      <c r="B28" s="88" t="s">
        <v>47</v>
      </c>
      <c r="C28" s="199">
        <v>160</v>
      </c>
      <c r="D28" s="199">
        <v>170</v>
      </c>
      <c r="E28" s="99">
        <v>180</v>
      </c>
      <c r="F28" s="35"/>
    </row>
    <row r="29" spans="1:6" ht="16.8" x14ac:dyDescent="0.3">
      <c r="A29" s="18" t="s">
        <v>395</v>
      </c>
      <c r="B29" s="88" t="s">
        <v>47</v>
      </c>
      <c r="C29" s="199"/>
      <c r="D29" s="199"/>
      <c r="E29" s="99"/>
      <c r="F29" s="35"/>
    </row>
    <row r="30" spans="1:6" ht="16.8" x14ac:dyDescent="0.3">
      <c r="A30" s="18" t="s">
        <v>396</v>
      </c>
      <c r="B30" s="88" t="s">
        <v>47</v>
      </c>
      <c r="C30" s="199"/>
      <c r="D30" s="199"/>
      <c r="E30" s="99"/>
      <c r="F30" s="35"/>
    </row>
    <row r="31" spans="1:6" ht="16.8" x14ac:dyDescent="0.3">
      <c r="A31" s="18" t="s">
        <v>397</v>
      </c>
      <c r="B31" s="88" t="s">
        <v>47</v>
      </c>
      <c r="C31" s="199"/>
      <c r="D31" s="199"/>
      <c r="E31" s="99"/>
      <c r="F31" s="35"/>
    </row>
    <row r="32" spans="1:6" ht="16.8" x14ac:dyDescent="0.3">
      <c r="A32" s="18" t="s">
        <v>398</v>
      </c>
      <c r="B32" s="88" t="s">
        <v>47</v>
      </c>
      <c r="C32" s="199"/>
      <c r="D32" s="199"/>
      <c r="E32" s="99"/>
      <c r="F32" s="35"/>
    </row>
    <row r="33" spans="1:6" ht="33.6" x14ac:dyDescent="0.3">
      <c r="A33" s="18" t="s">
        <v>399</v>
      </c>
      <c r="B33" s="88" t="s">
        <v>400</v>
      </c>
      <c r="C33" s="199">
        <v>1992</v>
      </c>
      <c r="D33" s="199">
        <v>2150</v>
      </c>
      <c r="E33" s="99">
        <v>2157</v>
      </c>
      <c r="F33" s="35"/>
    </row>
    <row r="34" spans="1:6" ht="16.8" x14ac:dyDescent="0.3">
      <c r="A34" s="18" t="s">
        <v>401</v>
      </c>
      <c r="B34" s="88" t="s">
        <v>400</v>
      </c>
      <c r="C34" s="199">
        <v>1992</v>
      </c>
      <c r="D34" s="199">
        <v>2150</v>
      </c>
      <c r="E34" s="99">
        <v>2157</v>
      </c>
      <c r="F34" s="35"/>
    </row>
    <row r="35" spans="1:6" ht="16.8" x14ac:dyDescent="0.3">
      <c r="A35" s="18" t="s">
        <v>402</v>
      </c>
      <c r="B35" s="88" t="s">
        <v>400</v>
      </c>
      <c r="C35" s="199"/>
      <c r="D35" s="199"/>
      <c r="E35" s="99"/>
      <c r="F35" s="35"/>
    </row>
    <row r="36" spans="1:6" ht="16.8" x14ac:dyDescent="0.3">
      <c r="A36" s="18" t="s">
        <v>403</v>
      </c>
      <c r="B36" s="88" t="s">
        <v>400</v>
      </c>
      <c r="C36" s="199"/>
      <c r="D36" s="199"/>
      <c r="E36" s="99"/>
      <c r="F36" s="35"/>
    </row>
    <row r="37" spans="1:6" ht="16.8" x14ac:dyDescent="0.3">
      <c r="A37" s="18" t="s">
        <v>404</v>
      </c>
      <c r="B37" s="88" t="s">
        <v>400</v>
      </c>
      <c r="C37" s="199"/>
      <c r="D37" s="199"/>
      <c r="E37" s="99"/>
      <c r="F37" s="35"/>
    </row>
    <row r="38" spans="1:6" ht="16.8" x14ac:dyDescent="0.3">
      <c r="A38" s="18" t="s">
        <v>405</v>
      </c>
      <c r="B38" s="88" t="s">
        <v>400</v>
      </c>
      <c r="C38" s="99"/>
      <c r="D38" s="99"/>
      <c r="E38" s="99"/>
      <c r="F38" s="35"/>
    </row>
    <row r="39" spans="1:6" ht="33.6" x14ac:dyDescent="0.3">
      <c r="A39" s="18" t="s">
        <v>406</v>
      </c>
      <c r="B39" s="88" t="s">
        <v>407</v>
      </c>
      <c r="C39" s="99">
        <v>12609</v>
      </c>
      <c r="D39" s="99">
        <v>13151</v>
      </c>
      <c r="E39" s="99">
        <v>14817</v>
      </c>
      <c r="F39" s="35"/>
    </row>
  </sheetData>
  <mergeCells count="7">
    <mergeCell ref="A1:E1"/>
    <mergeCell ref="A2:E2"/>
    <mergeCell ref="A3:E3"/>
    <mergeCell ref="A4:E4"/>
    <mergeCell ref="A5:A6"/>
    <mergeCell ref="B5:B6"/>
    <mergeCell ref="C5:E5"/>
  </mergeCells>
  <printOptions horizontalCentered="1"/>
  <pageMargins left="0.59055118110236227" right="0.59055118110236227" top="0" bottom="0" header="0.31496062992125984" footer="0.31496062992125984"/>
  <pageSetup paperSize="9" scale="71" fitToHeight="2" orientation="portrait" r:id="rId1"/>
  <headerFooter alignWithMargins="0">
    <oddFooter>&amp;C&amp;P&amp;R&amp;A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view="pageBreakPreview" zoomScaleNormal="100" workbookViewId="0">
      <selection activeCell="I15" sqref="I15"/>
    </sheetView>
  </sheetViews>
  <sheetFormatPr defaultRowHeight="13.2" x14ac:dyDescent="0.25"/>
  <cols>
    <col min="1" max="1" width="52" customWidth="1"/>
    <col min="2" max="2" width="16" customWidth="1"/>
    <col min="3" max="3" width="11.6640625" style="87" customWidth="1"/>
    <col min="4" max="4" width="11.109375" customWidth="1"/>
    <col min="5" max="5" width="10.6640625" customWidth="1"/>
    <col min="6" max="6" width="0.33203125" customWidth="1"/>
    <col min="257" max="257" width="52" customWidth="1"/>
    <col min="258" max="258" width="16" customWidth="1"/>
    <col min="259" max="259" width="11.6640625" customWidth="1"/>
    <col min="260" max="260" width="11.109375" customWidth="1"/>
    <col min="261" max="261" width="10.6640625" customWidth="1"/>
    <col min="262" max="262" width="0.33203125" customWidth="1"/>
    <col min="513" max="513" width="52" customWidth="1"/>
    <col min="514" max="514" width="16" customWidth="1"/>
    <col min="515" max="515" width="11.6640625" customWidth="1"/>
    <col min="516" max="516" width="11.109375" customWidth="1"/>
    <col min="517" max="517" width="10.6640625" customWidth="1"/>
    <col min="518" max="518" width="0.33203125" customWidth="1"/>
    <col min="769" max="769" width="52" customWidth="1"/>
    <col min="770" max="770" width="16" customWidth="1"/>
    <col min="771" max="771" width="11.6640625" customWidth="1"/>
    <col min="772" max="772" width="11.109375" customWidth="1"/>
    <col min="773" max="773" width="10.6640625" customWidth="1"/>
    <col min="774" max="774" width="0.33203125" customWidth="1"/>
    <col min="1025" max="1025" width="52" customWidth="1"/>
    <col min="1026" max="1026" width="16" customWidth="1"/>
    <col min="1027" max="1027" width="11.6640625" customWidth="1"/>
    <col min="1028" max="1028" width="11.109375" customWidth="1"/>
    <col min="1029" max="1029" width="10.6640625" customWidth="1"/>
    <col min="1030" max="1030" width="0.33203125" customWidth="1"/>
    <col min="1281" max="1281" width="52" customWidth="1"/>
    <col min="1282" max="1282" width="16" customWidth="1"/>
    <col min="1283" max="1283" width="11.6640625" customWidth="1"/>
    <col min="1284" max="1284" width="11.109375" customWidth="1"/>
    <col min="1285" max="1285" width="10.6640625" customWidth="1"/>
    <col min="1286" max="1286" width="0.33203125" customWidth="1"/>
    <col min="1537" max="1537" width="52" customWidth="1"/>
    <col min="1538" max="1538" width="16" customWidth="1"/>
    <col min="1539" max="1539" width="11.6640625" customWidth="1"/>
    <col min="1540" max="1540" width="11.109375" customWidth="1"/>
    <col min="1541" max="1541" width="10.6640625" customWidth="1"/>
    <col min="1542" max="1542" width="0.33203125" customWidth="1"/>
    <col min="1793" max="1793" width="52" customWidth="1"/>
    <col min="1794" max="1794" width="16" customWidth="1"/>
    <col min="1795" max="1795" width="11.6640625" customWidth="1"/>
    <col min="1796" max="1796" width="11.109375" customWidth="1"/>
    <col min="1797" max="1797" width="10.6640625" customWidth="1"/>
    <col min="1798" max="1798" width="0.33203125" customWidth="1"/>
    <col min="2049" max="2049" width="52" customWidth="1"/>
    <col min="2050" max="2050" width="16" customWidth="1"/>
    <col min="2051" max="2051" width="11.6640625" customWidth="1"/>
    <col min="2052" max="2052" width="11.109375" customWidth="1"/>
    <col min="2053" max="2053" width="10.6640625" customWidth="1"/>
    <col min="2054" max="2054" width="0.33203125" customWidth="1"/>
    <col min="2305" max="2305" width="52" customWidth="1"/>
    <col min="2306" max="2306" width="16" customWidth="1"/>
    <col min="2307" max="2307" width="11.6640625" customWidth="1"/>
    <col min="2308" max="2308" width="11.109375" customWidth="1"/>
    <col min="2309" max="2309" width="10.6640625" customWidth="1"/>
    <col min="2310" max="2310" width="0.33203125" customWidth="1"/>
    <col min="2561" max="2561" width="52" customWidth="1"/>
    <col min="2562" max="2562" width="16" customWidth="1"/>
    <col min="2563" max="2563" width="11.6640625" customWidth="1"/>
    <col min="2564" max="2564" width="11.109375" customWidth="1"/>
    <col min="2565" max="2565" width="10.6640625" customWidth="1"/>
    <col min="2566" max="2566" width="0.33203125" customWidth="1"/>
    <col min="2817" max="2817" width="52" customWidth="1"/>
    <col min="2818" max="2818" width="16" customWidth="1"/>
    <col min="2819" max="2819" width="11.6640625" customWidth="1"/>
    <col min="2820" max="2820" width="11.109375" customWidth="1"/>
    <col min="2821" max="2821" width="10.6640625" customWidth="1"/>
    <col min="2822" max="2822" width="0.33203125" customWidth="1"/>
    <col min="3073" max="3073" width="52" customWidth="1"/>
    <col min="3074" max="3074" width="16" customWidth="1"/>
    <col min="3075" max="3075" width="11.6640625" customWidth="1"/>
    <col min="3076" max="3076" width="11.109375" customWidth="1"/>
    <col min="3077" max="3077" width="10.6640625" customWidth="1"/>
    <col min="3078" max="3078" width="0.33203125" customWidth="1"/>
    <col min="3329" max="3329" width="52" customWidth="1"/>
    <col min="3330" max="3330" width="16" customWidth="1"/>
    <col min="3331" max="3331" width="11.6640625" customWidth="1"/>
    <col min="3332" max="3332" width="11.109375" customWidth="1"/>
    <col min="3333" max="3333" width="10.6640625" customWidth="1"/>
    <col min="3334" max="3334" width="0.33203125" customWidth="1"/>
    <col min="3585" max="3585" width="52" customWidth="1"/>
    <col min="3586" max="3586" width="16" customWidth="1"/>
    <col min="3587" max="3587" width="11.6640625" customWidth="1"/>
    <col min="3588" max="3588" width="11.109375" customWidth="1"/>
    <col min="3589" max="3589" width="10.6640625" customWidth="1"/>
    <col min="3590" max="3590" width="0.33203125" customWidth="1"/>
    <col min="3841" max="3841" width="52" customWidth="1"/>
    <col min="3842" max="3842" width="16" customWidth="1"/>
    <col min="3843" max="3843" width="11.6640625" customWidth="1"/>
    <col min="3844" max="3844" width="11.109375" customWidth="1"/>
    <col min="3845" max="3845" width="10.6640625" customWidth="1"/>
    <col min="3846" max="3846" width="0.33203125" customWidth="1"/>
    <col min="4097" max="4097" width="52" customWidth="1"/>
    <col min="4098" max="4098" width="16" customWidth="1"/>
    <col min="4099" max="4099" width="11.6640625" customWidth="1"/>
    <col min="4100" max="4100" width="11.109375" customWidth="1"/>
    <col min="4101" max="4101" width="10.6640625" customWidth="1"/>
    <col min="4102" max="4102" width="0.33203125" customWidth="1"/>
    <col min="4353" max="4353" width="52" customWidth="1"/>
    <col min="4354" max="4354" width="16" customWidth="1"/>
    <col min="4355" max="4355" width="11.6640625" customWidth="1"/>
    <col min="4356" max="4356" width="11.109375" customWidth="1"/>
    <col min="4357" max="4357" width="10.6640625" customWidth="1"/>
    <col min="4358" max="4358" width="0.33203125" customWidth="1"/>
    <col min="4609" max="4609" width="52" customWidth="1"/>
    <col min="4610" max="4610" width="16" customWidth="1"/>
    <col min="4611" max="4611" width="11.6640625" customWidth="1"/>
    <col min="4612" max="4612" width="11.109375" customWidth="1"/>
    <col min="4613" max="4613" width="10.6640625" customWidth="1"/>
    <col min="4614" max="4614" width="0.33203125" customWidth="1"/>
    <col min="4865" max="4865" width="52" customWidth="1"/>
    <col min="4866" max="4866" width="16" customWidth="1"/>
    <col min="4867" max="4867" width="11.6640625" customWidth="1"/>
    <col min="4868" max="4868" width="11.109375" customWidth="1"/>
    <col min="4869" max="4869" width="10.6640625" customWidth="1"/>
    <col min="4870" max="4870" width="0.33203125" customWidth="1"/>
    <col min="5121" max="5121" width="52" customWidth="1"/>
    <col min="5122" max="5122" width="16" customWidth="1"/>
    <col min="5123" max="5123" width="11.6640625" customWidth="1"/>
    <col min="5124" max="5124" width="11.109375" customWidth="1"/>
    <col min="5125" max="5125" width="10.6640625" customWidth="1"/>
    <col min="5126" max="5126" width="0.33203125" customWidth="1"/>
    <col min="5377" max="5377" width="52" customWidth="1"/>
    <col min="5378" max="5378" width="16" customWidth="1"/>
    <col min="5379" max="5379" width="11.6640625" customWidth="1"/>
    <col min="5380" max="5380" width="11.109375" customWidth="1"/>
    <col min="5381" max="5381" width="10.6640625" customWidth="1"/>
    <col min="5382" max="5382" width="0.33203125" customWidth="1"/>
    <col min="5633" max="5633" width="52" customWidth="1"/>
    <col min="5634" max="5634" width="16" customWidth="1"/>
    <col min="5635" max="5635" width="11.6640625" customWidth="1"/>
    <col min="5636" max="5636" width="11.109375" customWidth="1"/>
    <col min="5637" max="5637" width="10.6640625" customWidth="1"/>
    <col min="5638" max="5638" width="0.33203125" customWidth="1"/>
    <col min="5889" max="5889" width="52" customWidth="1"/>
    <col min="5890" max="5890" width="16" customWidth="1"/>
    <col min="5891" max="5891" width="11.6640625" customWidth="1"/>
    <col min="5892" max="5892" width="11.109375" customWidth="1"/>
    <col min="5893" max="5893" width="10.6640625" customWidth="1"/>
    <col min="5894" max="5894" width="0.33203125" customWidth="1"/>
    <col min="6145" max="6145" width="52" customWidth="1"/>
    <col min="6146" max="6146" width="16" customWidth="1"/>
    <col min="6147" max="6147" width="11.6640625" customWidth="1"/>
    <col min="6148" max="6148" width="11.109375" customWidth="1"/>
    <col min="6149" max="6149" width="10.6640625" customWidth="1"/>
    <col min="6150" max="6150" width="0.33203125" customWidth="1"/>
    <col min="6401" max="6401" width="52" customWidth="1"/>
    <col min="6402" max="6402" width="16" customWidth="1"/>
    <col min="6403" max="6403" width="11.6640625" customWidth="1"/>
    <col min="6404" max="6404" width="11.109375" customWidth="1"/>
    <col min="6405" max="6405" width="10.6640625" customWidth="1"/>
    <col min="6406" max="6406" width="0.33203125" customWidth="1"/>
    <col min="6657" max="6657" width="52" customWidth="1"/>
    <col min="6658" max="6658" width="16" customWidth="1"/>
    <col min="6659" max="6659" width="11.6640625" customWidth="1"/>
    <col min="6660" max="6660" width="11.109375" customWidth="1"/>
    <col min="6661" max="6661" width="10.6640625" customWidth="1"/>
    <col min="6662" max="6662" width="0.33203125" customWidth="1"/>
    <col min="6913" max="6913" width="52" customWidth="1"/>
    <col min="6914" max="6914" width="16" customWidth="1"/>
    <col min="6915" max="6915" width="11.6640625" customWidth="1"/>
    <col min="6916" max="6916" width="11.109375" customWidth="1"/>
    <col min="6917" max="6917" width="10.6640625" customWidth="1"/>
    <col min="6918" max="6918" width="0.33203125" customWidth="1"/>
    <col min="7169" max="7169" width="52" customWidth="1"/>
    <col min="7170" max="7170" width="16" customWidth="1"/>
    <col min="7171" max="7171" width="11.6640625" customWidth="1"/>
    <col min="7172" max="7172" width="11.109375" customWidth="1"/>
    <col min="7173" max="7173" width="10.6640625" customWidth="1"/>
    <col min="7174" max="7174" width="0.33203125" customWidth="1"/>
    <col min="7425" max="7425" width="52" customWidth="1"/>
    <col min="7426" max="7426" width="16" customWidth="1"/>
    <col min="7427" max="7427" width="11.6640625" customWidth="1"/>
    <col min="7428" max="7428" width="11.109375" customWidth="1"/>
    <col min="7429" max="7429" width="10.6640625" customWidth="1"/>
    <col min="7430" max="7430" width="0.33203125" customWidth="1"/>
    <col min="7681" max="7681" width="52" customWidth="1"/>
    <col min="7682" max="7682" width="16" customWidth="1"/>
    <col min="7683" max="7683" width="11.6640625" customWidth="1"/>
    <col min="7684" max="7684" width="11.109375" customWidth="1"/>
    <col min="7685" max="7685" width="10.6640625" customWidth="1"/>
    <col min="7686" max="7686" width="0.33203125" customWidth="1"/>
    <col min="7937" max="7937" width="52" customWidth="1"/>
    <col min="7938" max="7938" width="16" customWidth="1"/>
    <col min="7939" max="7939" width="11.6640625" customWidth="1"/>
    <col min="7940" max="7940" width="11.109375" customWidth="1"/>
    <col min="7941" max="7941" width="10.6640625" customWidth="1"/>
    <col min="7942" max="7942" width="0.33203125" customWidth="1"/>
    <col min="8193" max="8193" width="52" customWidth="1"/>
    <col min="8194" max="8194" width="16" customWidth="1"/>
    <col min="8195" max="8195" width="11.6640625" customWidth="1"/>
    <col min="8196" max="8196" width="11.109375" customWidth="1"/>
    <col min="8197" max="8197" width="10.6640625" customWidth="1"/>
    <col min="8198" max="8198" width="0.33203125" customWidth="1"/>
    <col min="8449" max="8449" width="52" customWidth="1"/>
    <col min="8450" max="8450" width="16" customWidth="1"/>
    <col min="8451" max="8451" width="11.6640625" customWidth="1"/>
    <col min="8452" max="8452" width="11.109375" customWidth="1"/>
    <col min="8453" max="8453" width="10.6640625" customWidth="1"/>
    <col min="8454" max="8454" width="0.33203125" customWidth="1"/>
    <col min="8705" max="8705" width="52" customWidth="1"/>
    <col min="8706" max="8706" width="16" customWidth="1"/>
    <col min="8707" max="8707" width="11.6640625" customWidth="1"/>
    <col min="8708" max="8708" width="11.109375" customWidth="1"/>
    <col min="8709" max="8709" width="10.6640625" customWidth="1"/>
    <col min="8710" max="8710" width="0.33203125" customWidth="1"/>
    <col min="8961" max="8961" width="52" customWidth="1"/>
    <col min="8962" max="8962" width="16" customWidth="1"/>
    <col min="8963" max="8963" width="11.6640625" customWidth="1"/>
    <col min="8964" max="8964" width="11.109375" customWidth="1"/>
    <col min="8965" max="8965" width="10.6640625" customWidth="1"/>
    <col min="8966" max="8966" width="0.33203125" customWidth="1"/>
    <col min="9217" max="9217" width="52" customWidth="1"/>
    <col min="9218" max="9218" width="16" customWidth="1"/>
    <col min="9219" max="9219" width="11.6640625" customWidth="1"/>
    <col min="9220" max="9220" width="11.109375" customWidth="1"/>
    <col min="9221" max="9221" width="10.6640625" customWidth="1"/>
    <col min="9222" max="9222" width="0.33203125" customWidth="1"/>
    <col min="9473" max="9473" width="52" customWidth="1"/>
    <col min="9474" max="9474" width="16" customWidth="1"/>
    <col min="9475" max="9475" width="11.6640625" customWidth="1"/>
    <col min="9476" max="9476" width="11.109375" customWidth="1"/>
    <col min="9477" max="9477" width="10.6640625" customWidth="1"/>
    <col min="9478" max="9478" width="0.33203125" customWidth="1"/>
    <col min="9729" max="9729" width="52" customWidth="1"/>
    <col min="9730" max="9730" width="16" customWidth="1"/>
    <col min="9731" max="9731" width="11.6640625" customWidth="1"/>
    <col min="9732" max="9732" width="11.109375" customWidth="1"/>
    <col min="9733" max="9733" width="10.6640625" customWidth="1"/>
    <col min="9734" max="9734" width="0.33203125" customWidth="1"/>
    <col min="9985" max="9985" width="52" customWidth="1"/>
    <col min="9986" max="9986" width="16" customWidth="1"/>
    <col min="9987" max="9987" width="11.6640625" customWidth="1"/>
    <col min="9988" max="9988" width="11.109375" customWidth="1"/>
    <col min="9989" max="9989" width="10.6640625" customWidth="1"/>
    <col min="9990" max="9990" width="0.33203125" customWidth="1"/>
    <col min="10241" max="10241" width="52" customWidth="1"/>
    <col min="10242" max="10242" width="16" customWidth="1"/>
    <col min="10243" max="10243" width="11.6640625" customWidth="1"/>
    <col min="10244" max="10244" width="11.109375" customWidth="1"/>
    <col min="10245" max="10245" width="10.6640625" customWidth="1"/>
    <col min="10246" max="10246" width="0.33203125" customWidth="1"/>
    <col min="10497" max="10497" width="52" customWidth="1"/>
    <col min="10498" max="10498" width="16" customWidth="1"/>
    <col min="10499" max="10499" width="11.6640625" customWidth="1"/>
    <col min="10500" max="10500" width="11.109375" customWidth="1"/>
    <col min="10501" max="10501" width="10.6640625" customWidth="1"/>
    <col min="10502" max="10502" width="0.33203125" customWidth="1"/>
    <col min="10753" max="10753" width="52" customWidth="1"/>
    <col min="10754" max="10754" width="16" customWidth="1"/>
    <col min="10755" max="10755" width="11.6640625" customWidth="1"/>
    <col min="10756" max="10756" width="11.109375" customWidth="1"/>
    <col min="10757" max="10757" width="10.6640625" customWidth="1"/>
    <col min="10758" max="10758" width="0.33203125" customWidth="1"/>
    <col min="11009" max="11009" width="52" customWidth="1"/>
    <col min="11010" max="11010" width="16" customWidth="1"/>
    <col min="11011" max="11011" width="11.6640625" customWidth="1"/>
    <col min="11012" max="11012" width="11.109375" customWidth="1"/>
    <col min="11013" max="11013" width="10.6640625" customWidth="1"/>
    <col min="11014" max="11014" width="0.33203125" customWidth="1"/>
    <col min="11265" max="11265" width="52" customWidth="1"/>
    <col min="11266" max="11266" width="16" customWidth="1"/>
    <col min="11267" max="11267" width="11.6640625" customWidth="1"/>
    <col min="11268" max="11268" width="11.109375" customWidth="1"/>
    <col min="11269" max="11269" width="10.6640625" customWidth="1"/>
    <col min="11270" max="11270" width="0.33203125" customWidth="1"/>
    <col min="11521" max="11521" width="52" customWidth="1"/>
    <col min="11522" max="11522" width="16" customWidth="1"/>
    <col min="11523" max="11523" width="11.6640625" customWidth="1"/>
    <col min="11524" max="11524" width="11.109375" customWidth="1"/>
    <col min="11525" max="11525" width="10.6640625" customWidth="1"/>
    <col min="11526" max="11526" width="0.33203125" customWidth="1"/>
    <col min="11777" max="11777" width="52" customWidth="1"/>
    <col min="11778" max="11778" width="16" customWidth="1"/>
    <col min="11779" max="11779" width="11.6640625" customWidth="1"/>
    <col min="11780" max="11780" width="11.109375" customWidth="1"/>
    <col min="11781" max="11781" width="10.6640625" customWidth="1"/>
    <col min="11782" max="11782" width="0.33203125" customWidth="1"/>
    <col min="12033" max="12033" width="52" customWidth="1"/>
    <col min="12034" max="12034" width="16" customWidth="1"/>
    <col min="12035" max="12035" width="11.6640625" customWidth="1"/>
    <col min="12036" max="12036" width="11.109375" customWidth="1"/>
    <col min="12037" max="12037" width="10.6640625" customWidth="1"/>
    <col min="12038" max="12038" width="0.33203125" customWidth="1"/>
    <col min="12289" max="12289" width="52" customWidth="1"/>
    <col min="12290" max="12290" width="16" customWidth="1"/>
    <col min="12291" max="12291" width="11.6640625" customWidth="1"/>
    <col min="12292" max="12292" width="11.109375" customWidth="1"/>
    <col min="12293" max="12293" width="10.6640625" customWidth="1"/>
    <col min="12294" max="12294" width="0.33203125" customWidth="1"/>
    <col min="12545" max="12545" width="52" customWidth="1"/>
    <col min="12546" max="12546" width="16" customWidth="1"/>
    <col min="12547" max="12547" width="11.6640625" customWidth="1"/>
    <col min="12548" max="12548" width="11.109375" customWidth="1"/>
    <col min="12549" max="12549" width="10.6640625" customWidth="1"/>
    <col min="12550" max="12550" width="0.33203125" customWidth="1"/>
    <col min="12801" max="12801" width="52" customWidth="1"/>
    <col min="12802" max="12802" width="16" customWidth="1"/>
    <col min="12803" max="12803" width="11.6640625" customWidth="1"/>
    <col min="12804" max="12804" width="11.109375" customWidth="1"/>
    <col min="12805" max="12805" width="10.6640625" customWidth="1"/>
    <col min="12806" max="12806" width="0.33203125" customWidth="1"/>
    <col min="13057" max="13057" width="52" customWidth="1"/>
    <col min="13058" max="13058" width="16" customWidth="1"/>
    <col min="13059" max="13059" width="11.6640625" customWidth="1"/>
    <col min="13060" max="13060" width="11.109375" customWidth="1"/>
    <col min="13061" max="13061" width="10.6640625" customWidth="1"/>
    <col min="13062" max="13062" width="0.33203125" customWidth="1"/>
    <col min="13313" max="13313" width="52" customWidth="1"/>
    <col min="13314" max="13314" width="16" customWidth="1"/>
    <col min="13315" max="13315" width="11.6640625" customWidth="1"/>
    <col min="13316" max="13316" width="11.109375" customWidth="1"/>
    <col min="13317" max="13317" width="10.6640625" customWidth="1"/>
    <col min="13318" max="13318" width="0.33203125" customWidth="1"/>
    <col min="13569" max="13569" width="52" customWidth="1"/>
    <col min="13570" max="13570" width="16" customWidth="1"/>
    <col min="13571" max="13571" width="11.6640625" customWidth="1"/>
    <col min="13572" max="13572" width="11.109375" customWidth="1"/>
    <col min="13573" max="13573" width="10.6640625" customWidth="1"/>
    <col min="13574" max="13574" width="0.33203125" customWidth="1"/>
    <col min="13825" max="13825" width="52" customWidth="1"/>
    <col min="13826" max="13826" width="16" customWidth="1"/>
    <col min="13827" max="13827" width="11.6640625" customWidth="1"/>
    <col min="13828" max="13828" width="11.109375" customWidth="1"/>
    <col min="13829" max="13829" width="10.6640625" customWidth="1"/>
    <col min="13830" max="13830" width="0.33203125" customWidth="1"/>
    <col min="14081" max="14081" width="52" customWidth="1"/>
    <col min="14082" max="14082" width="16" customWidth="1"/>
    <col min="14083" max="14083" width="11.6640625" customWidth="1"/>
    <col min="14084" max="14084" width="11.109375" customWidth="1"/>
    <col min="14085" max="14085" width="10.6640625" customWidth="1"/>
    <col min="14086" max="14086" width="0.33203125" customWidth="1"/>
    <col min="14337" max="14337" width="52" customWidth="1"/>
    <col min="14338" max="14338" width="16" customWidth="1"/>
    <col min="14339" max="14339" width="11.6640625" customWidth="1"/>
    <col min="14340" max="14340" width="11.109375" customWidth="1"/>
    <col min="14341" max="14341" width="10.6640625" customWidth="1"/>
    <col min="14342" max="14342" width="0.33203125" customWidth="1"/>
    <col min="14593" max="14593" width="52" customWidth="1"/>
    <col min="14594" max="14594" width="16" customWidth="1"/>
    <col min="14595" max="14595" width="11.6640625" customWidth="1"/>
    <col min="14596" max="14596" width="11.109375" customWidth="1"/>
    <col min="14597" max="14597" width="10.6640625" customWidth="1"/>
    <col min="14598" max="14598" width="0.33203125" customWidth="1"/>
    <col min="14849" max="14849" width="52" customWidth="1"/>
    <col min="14850" max="14850" width="16" customWidth="1"/>
    <col min="14851" max="14851" width="11.6640625" customWidth="1"/>
    <col min="14852" max="14852" width="11.109375" customWidth="1"/>
    <col min="14853" max="14853" width="10.6640625" customWidth="1"/>
    <col min="14854" max="14854" width="0.33203125" customWidth="1"/>
    <col min="15105" max="15105" width="52" customWidth="1"/>
    <col min="15106" max="15106" width="16" customWidth="1"/>
    <col min="15107" max="15107" width="11.6640625" customWidth="1"/>
    <col min="15108" max="15108" width="11.109375" customWidth="1"/>
    <col min="15109" max="15109" width="10.6640625" customWidth="1"/>
    <col min="15110" max="15110" width="0.33203125" customWidth="1"/>
    <col min="15361" max="15361" width="52" customWidth="1"/>
    <col min="15362" max="15362" width="16" customWidth="1"/>
    <col min="15363" max="15363" width="11.6640625" customWidth="1"/>
    <col min="15364" max="15364" width="11.109375" customWidth="1"/>
    <col min="15365" max="15365" width="10.6640625" customWidth="1"/>
    <col min="15366" max="15366" width="0.33203125" customWidth="1"/>
    <col min="15617" max="15617" width="52" customWidth="1"/>
    <col min="15618" max="15618" width="16" customWidth="1"/>
    <col min="15619" max="15619" width="11.6640625" customWidth="1"/>
    <col min="15620" max="15620" width="11.109375" customWidth="1"/>
    <col min="15621" max="15621" width="10.6640625" customWidth="1"/>
    <col min="15622" max="15622" width="0.33203125" customWidth="1"/>
    <col min="15873" max="15873" width="52" customWidth="1"/>
    <col min="15874" max="15874" width="16" customWidth="1"/>
    <col min="15875" max="15875" width="11.6640625" customWidth="1"/>
    <col min="15876" max="15876" width="11.109375" customWidth="1"/>
    <col min="15877" max="15877" width="10.6640625" customWidth="1"/>
    <col min="15878" max="15878" width="0.33203125" customWidth="1"/>
    <col min="16129" max="16129" width="52" customWidth="1"/>
    <col min="16130" max="16130" width="16" customWidth="1"/>
    <col min="16131" max="16131" width="11.6640625" customWidth="1"/>
    <col min="16132" max="16132" width="11.109375" customWidth="1"/>
    <col min="16133" max="16133" width="10.6640625" customWidth="1"/>
    <col min="16134" max="16134" width="0.33203125" customWidth="1"/>
  </cols>
  <sheetData>
    <row r="1" spans="1:5" ht="16.8" x14ac:dyDescent="0.3">
      <c r="A1" s="350" t="s">
        <v>417</v>
      </c>
      <c r="B1" s="516"/>
      <c r="C1" s="516"/>
      <c r="D1" s="516"/>
      <c r="E1" s="516"/>
    </row>
    <row r="2" spans="1:5" ht="28.95" customHeight="1" thickBot="1" x14ac:dyDescent="0.3">
      <c r="A2" s="501" t="s">
        <v>238</v>
      </c>
      <c r="B2" s="517"/>
      <c r="C2" s="517"/>
      <c r="D2" s="517"/>
      <c r="E2" s="517"/>
    </row>
    <row r="3" spans="1:5" ht="16.8" x14ac:dyDescent="0.25">
      <c r="A3" s="381" t="s">
        <v>544</v>
      </c>
      <c r="B3" s="463" t="s">
        <v>549</v>
      </c>
      <c r="C3" s="463" t="s">
        <v>519</v>
      </c>
      <c r="D3" s="463"/>
      <c r="E3" s="463"/>
    </row>
    <row r="4" spans="1:5" ht="16.8" x14ac:dyDescent="0.25">
      <c r="A4" s="518"/>
      <c r="B4" s="519"/>
      <c r="C4" s="89">
        <v>2018</v>
      </c>
      <c r="D4" s="89">
        <v>2019</v>
      </c>
      <c r="E4" s="89">
        <v>2020</v>
      </c>
    </row>
    <row r="5" spans="1:5" ht="16.8" x14ac:dyDescent="0.25">
      <c r="A5" s="57">
        <v>1</v>
      </c>
      <c r="B5" s="52">
        <v>2</v>
      </c>
      <c r="C5" s="52">
        <v>3</v>
      </c>
      <c r="D5" s="52">
        <v>4</v>
      </c>
      <c r="E5" s="52">
        <v>5</v>
      </c>
    </row>
    <row r="6" spans="1:5" ht="50.4" x14ac:dyDescent="0.25">
      <c r="A6" s="18" t="s">
        <v>418</v>
      </c>
      <c r="B6" s="58" t="s">
        <v>47</v>
      </c>
      <c r="C6" s="205">
        <v>6</v>
      </c>
      <c r="D6" s="205">
        <v>6</v>
      </c>
      <c r="E6" s="99">
        <v>6</v>
      </c>
    </row>
    <row r="7" spans="1:5" ht="33.6" x14ac:dyDescent="0.25">
      <c r="A7" s="18" t="s">
        <v>408</v>
      </c>
      <c r="B7" s="88" t="s">
        <v>30</v>
      </c>
      <c r="C7" s="205">
        <v>19</v>
      </c>
      <c r="D7" s="205">
        <v>19</v>
      </c>
      <c r="E7" s="99">
        <v>19</v>
      </c>
    </row>
    <row r="8" spans="1:5" ht="16.8" x14ac:dyDescent="0.25">
      <c r="A8" s="18" t="s">
        <v>409</v>
      </c>
      <c r="B8" s="88" t="s">
        <v>30</v>
      </c>
      <c r="C8" s="205">
        <v>19</v>
      </c>
      <c r="D8" s="205">
        <v>19</v>
      </c>
      <c r="E8" s="99">
        <v>19</v>
      </c>
    </row>
    <row r="9" spans="1:5" ht="33.6" x14ac:dyDescent="0.25">
      <c r="A9" s="18" t="s">
        <v>410</v>
      </c>
      <c r="B9" s="88" t="s">
        <v>550</v>
      </c>
      <c r="C9" s="205">
        <v>4.5</v>
      </c>
      <c r="D9" s="205">
        <v>4.5</v>
      </c>
      <c r="E9" s="99">
        <v>4.5</v>
      </c>
    </row>
    <row r="10" spans="1:5" ht="16.8" x14ac:dyDescent="0.25">
      <c r="A10" s="18" t="s">
        <v>409</v>
      </c>
      <c r="B10" s="88" t="s">
        <v>550</v>
      </c>
      <c r="C10" s="205">
        <v>4.5</v>
      </c>
      <c r="D10" s="205">
        <v>4.5</v>
      </c>
      <c r="E10" s="99">
        <v>4.5</v>
      </c>
    </row>
    <row r="11" spans="1:5" ht="39" customHeight="1" x14ac:dyDescent="0.25">
      <c r="A11" s="18" t="s">
        <v>411</v>
      </c>
      <c r="B11" s="58" t="s">
        <v>412</v>
      </c>
      <c r="C11" s="205">
        <v>2.2000000000000002</v>
      </c>
      <c r="D11" s="205">
        <v>2.1</v>
      </c>
      <c r="E11" s="99">
        <v>2.1</v>
      </c>
    </row>
    <row r="12" spans="1:5" ht="33.6" x14ac:dyDescent="0.25">
      <c r="A12" s="18" t="s">
        <v>413</v>
      </c>
      <c r="B12" s="58" t="s">
        <v>12</v>
      </c>
      <c r="C12" s="205">
        <v>2.2999999999999998</v>
      </c>
      <c r="D12" s="205">
        <v>2</v>
      </c>
      <c r="E12" s="214">
        <v>1.752</v>
      </c>
    </row>
    <row r="13" spans="1:5" ht="16.8" x14ac:dyDescent="0.25">
      <c r="A13" s="18" t="s">
        <v>414</v>
      </c>
      <c r="B13" s="58" t="s">
        <v>412</v>
      </c>
      <c r="C13" s="205">
        <v>1.8</v>
      </c>
      <c r="D13" s="205">
        <v>1.73</v>
      </c>
      <c r="E13" s="99">
        <v>2</v>
      </c>
    </row>
    <row r="14" spans="1:5" ht="36.6" customHeight="1" x14ac:dyDescent="0.25">
      <c r="A14" s="18" t="s">
        <v>415</v>
      </c>
      <c r="B14" s="58" t="s">
        <v>12</v>
      </c>
      <c r="C14" s="205">
        <v>1.9</v>
      </c>
      <c r="D14" s="205">
        <v>1.7</v>
      </c>
      <c r="E14" s="99">
        <v>1.6679999999999999</v>
      </c>
    </row>
    <row r="15" spans="1:5" ht="16.8" x14ac:dyDescent="0.25">
      <c r="A15" s="18" t="s">
        <v>551</v>
      </c>
      <c r="B15" s="58" t="s">
        <v>30</v>
      </c>
      <c r="C15" s="205">
        <v>68</v>
      </c>
      <c r="D15" s="205">
        <v>68</v>
      </c>
      <c r="E15" s="99">
        <v>61</v>
      </c>
    </row>
    <row r="16" spans="1:5" ht="16.8" x14ac:dyDescent="0.25">
      <c r="A16" s="59" t="s">
        <v>416</v>
      </c>
      <c r="B16" s="58" t="s">
        <v>12</v>
      </c>
      <c r="C16" s="205">
        <v>100</v>
      </c>
      <c r="D16" s="205">
        <v>100</v>
      </c>
      <c r="E16" s="99">
        <v>100</v>
      </c>
    </row>
    <row r="17" spans="1:5" ht="16.8" x14ac:dyDescent="0.25">
      <c r="A17" s="60"/>
      <c r="B17" s="60"/>
      <c r="C17" s="60"/>
      <c r="D17" s="60"/>
      <c r="E17" s="60"/>
    </row>
    <row r="18" spans="1:5" ht="16.8" x14ac:dyDescent="0.25">
      <c r="A18" s="60"/>
      <c r="B18" s="60"/>
      <c r="C18" s="60"/>
      <c r="D18" s="60"/>
      <c r="E18" s="60"/>
    </row>
    <row r="19" spans="1:5" ht="16.8" x14ac:dyDescent="0.25">
      <c r="A19" s="60"/>
      <c r="B19" s="60"/>
      <c r="C19" s="60"/>
      <c r="D19" s="60"/>
      <c r="E19" s="60"/>
    </row>
    <row r="20" spans="1:5" ht="16.8" x14ac:dyDescent="0.25">
      <c r="A20" s="60"/>
      <c r="B20" s="60"/>
      <c r="C20" s="60"/>
      <c r="D20" s="60"/>
      <c r="E20" s="60"/>
    </row>
    <row r="21" spans="1:5" ht="16.8" x14ac:dyDescent="0.25">
      <c r="A21" s="60"/>
      <c r="B21" s="60"/>
      <c r="C21" s="60"/>
      <c r="D21" s="60"/>
      <c r="E21" s="60"/>
    </row>
    <row r="22" spans="1:5" ht="16.8" x14ac:dyDescent="0.25">
      <c r="A22" s="60"/>
      <c r="B22" s="60"/>
      <c r="C22" s="60"/>
      <c r="D22" s="60"/>
      <c r="E22" s="60"/>
    </row>
  </sheetData>
  <mergeCells count="5">
    <mergeCell ref="A1:E1"/>
    <mergeCell ref="A2:E2"/>
    <mergeCell ref="A3:A4"/>
    <mergeCell ref="B3:B4"/>
    <mergeCell ref="C3:E3"/>
  </mergeCells>
  <printOptions horizontalCentered="1"/>
  <pageMargins left="0.59055118110236227" right="0.59055118110236227" top="0.78740157480314965" bottom="0.59055118110236227" header="0.31496062992125984" footer="0.31496062992125984"/>
  <pageSetup paperSize="9" scale="90" orientation="portrait" r:id="rId1"/>
  <headerFooter alignWithMargins="0">
    <oddFooter>&amp;C&amp;P&amp;R&amp;A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7">
    <pageSetUpPr fitToPage="1"/>
  </sheetPr>
  <dimension ref="A1:D29"/>
  <sheetViews>
    <sheetView view="pageBreakPreview" zoomScaleNormal="100" workbookViewId="0">
      <selection activeCell="G24" sqref="G24"/>
    </sheetView>
  </sheetViews>
  <sheetFormatPr defaultRowHeight="13.2" x14ac:dyDescent="0.25"/>
  <cols>
    <col min="1" max="1" width="43.6640625" customWidth="1"/>
    <col min="2" max="2" width="22.33203125" customWidth="1"/>
    <col min="3" max="3" width="14.88671875" customWidth="1"/>
    <col min="4" max="4" width="14.5546875" customWidth="1"/>
  </cols>
  <sheetData>
    <row r="1" spans="1:4" ht="16.8" x14ac:dyDescent="0.3">
      <c r="A1" s="350" t="s">
        <v>419</v>
      </c>
      <c r="B1" s="360"/>
      <c r="C1" s="360"/>
    </row>
    <row r="2" spans="1:4" ht="31.2" customHeight="1" thickBot="1" x14ac:dyDescent="0.3">
      <c r="A2" s="501" t="s">
        <v>242</v>
      </c>
      <c r="B2" s="524"/>
      <c r="C2" s="524"/>
    </row>
    <row r="3" spans="1:4" ht="16.8" x14ac:dyDescent="0.25">
      <c r="A3" s="461" t="s">
        <v>544</v>
      </c>
      <c r="B3" s="463" t="s">
        <v>549</v>
      </c>
      <c r="C3" s="463" t="s">
        <v>519</v>
      </c>
      <c r="D3" s="463"/>
    </row>
    <row r="4" spans="1:4" ht="16.8" x14ac:dyDescent="0.25">
      <c r="A4" s="462"/>
      <c r="B4" s="426"/>
      <c r="C4" s="97">
        <v>2019</v>
      </c>
      <c r="D4" s="97">
        <v>2020</v>
      </c>
    </row>
    <row r="5" spans="1:4" ht="16.8" x14ac:dyDescent="0.25">
      <c r="A5" s="57">
        <v>1</v>
      </c>
      <c r="B5" s="52">
        <v>2</v>
      </c>
      <c r="C5" s="52">
        <v>3</v>
      </c>
      <c r="D5" s="52">
        <v>4</v>
      </c>
    </row>
    <row r="6" spans="1:4" ht="22.95" customHeight="1" x14ac:dyDescent="0.25">
      <c r="A6" s="23" t="s">
        <v>239</v>
      </c>
      <c r="B6" s="22" t="s">
        <v>10</v>
      </c>
      <c r="C6" s="205">
        <v>10</v>
      </c>
      <c r="D6" s="207">
        <v>12</v>
      </c>
    </row>
    <row r="7" spans="1:4" ht="21.6" customHeight="1" x14ac:dyDescent="0.25">
      <c r="A7" s="23" t="s">
        <v>240</v>
      </c>
      <c r="B7" s="22" t="s">
        <v>241</v>
      </c>
      <c r="C7" s="205">
        <v>566</v>
      </c>
      <c r="D7" s="207">
        <v>633</v>
      </c>
    </row>
    <row r="8" spans="1:4" ht="16.8" x14ac:dyDescent="0.25">
      <c r="A8" s="3"/>
      <c r="C8" s="4"/>
    </row>
    <row r="10" spans="1:4" x14ac:dyDescent="0.25">
      <c r="A10" s="12"/>
      <c r="B10" s="12"/>
      <c r="C10" s="12"/>
      <c r="D10" s="12"/>
    </row>
    <row r="11" spans="1:4" x14ac:dyDescent="0.25">
      <c r="A11" s="12"/>
      <c r="B11" s="12"/>
      <c r="C11" s="12"/>
      <c r="D11" s="12"/>
    </row>
    <row r="12" spans="1:4" x14ac:dyDescent="0.25">
      <c r="A12" s="520" t="s">
        <v>947</v>
      </c>
      <c r="B12" s="521"/>
      <c r="C12" s="521"/>
      <c r="D12" s="521"/>
    </row>
    <row r="13" spans="1:4" x14ac:dyDescent="0.25">
      <c r="A13" s="521"/>
      <c r="B13" s="521"/>
      <c r="C13" s="521"/>
      <c r="D13" s="521"/>
    </row>
    <row r="14" spans="1:4" x14ac:dyDescent="0.25">
      <c r="A14" s="521"/>
      <c r="B14" s="521"/>
      <c r="C14" s="521"/>
      <c r="D14" s="521"/>
    </row>
    <row r="15" spans="1:4" x14ac:dyDescent="0.25">
      <c r="A15" s="521"/>
      <c r="B15" s="521"/>
      <c r="C15" s="521"/>
      <c r="D15" s="521"/>
    </row>
    <row r="16" spans="1:4" x14ac:dyDescent="0.25">
      <c r="A16" s="521"/>
      <c r="B16" s="521"/>
      <c r="C16" s="521"/>
      <c r="D16" s="521"/>
    </row>
    <row r="17" spans="1:4" x14ac:dyDescent="0.25">
      <c r="A17" s="521"/>
      <c r="B17" s="521"/>
      <c r="C17" s="521"/>
      <c r="D17" s="521"/>
    </row>
    <row r="18" spans="1:4" x14ac:dyDescent="0.25">
      <c r="A18" s="521"/>
      <c r="B18" s="521"/>
      <c r="C18" s="521"/>
      <c r="D18" s="521"/>
    </row>
    <row r="19" spans="1:4" x14ac:dyDescent="0.25">
      <c r="A19" s="521"/>
      <c r="B19" s="521"/>
      <c r="C19" s="521"/>
      <c r="D19" s="521"/>
    </row>
    <row r="20" spans="1:4" x14ac:dyDescent="0.25">
      <c r="A20" s="521"/>
      <c r="B20" s="521"/>
      <c r="C20" s="521"/>
      <c r="D20" s="521"/>
    </row>
    <row r="21" spans="1:4" x14ac:dyDescent="0.25">
      <c r="A21" s="521"/>
      <c r="B21" s="521"/>
      <c r="C21" s="521"/>
      <c r="D21" s="521"/>
    </row>
    <row r="22" spans="1:4" x14ac:dyDescent="0.25">
      <c r="A22" s="521"/>
      <c r="B22" s="521"/>
      <c r="C22" s="521"/>
      <c r="D22" s="521"/>
    </row>
    <row r="23" spans="1:4" x14ac:dyDescent="0.25">
      <c r="A23" s="521"/>
      <c r="B23" s="521"/>
      <c r="C23" s="521"/>
      <c r="D23" s="521"/>
    </row>
    <row r="24" spans="1:4" ht="13.8" customHeight="1" x14ac:dyDescent="0.25">
      <c r="A24" s="522" t="s">
        <v>948</v>
      </c>
      <c r="B24" s="523"/>
      <c r="C24" s="523"/>
      <c r="D24" s="523"/>
    </row>
    <row r="25" spans="1:4" x14ac:dyDescent="0.25">
      <c r="A25" s="523"/>
      <c r="B25" s="523"/>
      <c r="C25" s="523"/>
      <c r="D25" s="523"/>
    </row>
    <row r="26" spans="1:4" x14ac:dyDescent="0.25">
      <c r="A26" s="523"/>
      <c r="B26" s="523"/>
      <c r="C26" s="523"/>
      <c r="D26" s="523"/>
    </row>
    <row r="27" spans="1:4" x14ac:dyDescent="0.25">
      <c r="A27" s="523"/>
      <c r="B27" s="523"/>
      <c r="C27" s="523"/>
      <c r="D27" s="523"/>
    </row>
    <row r="28" spans="1:4" x14ac:dyDescent="0.25">
      <c r="A28" s="523"/>
      <c r="B28" s="523"/>
      <c r="C28" s="523"/>
      <c r="D28" s="523"/>
    </row>
    <row r="29" spans="1:4" x14ac:dyDescent="0.25">
      <c r="A29" s="523"/>
      <c r="B29" s="523"/>
      <c r="C29" s="523"/>
      <c r="D29" s="523"/>
    </row>
  </sheetData>
  <mergeCells count="7">
    <mergeCell ref="A12:D23"/>
    <mergeCell ref="A24:D29"/>
    <mergeCell ref="A3:A4"/>
    <mergeCell ref="B3:B4"/>
    <mergeCell ref="A1:C1"/>
    <mergeCell ref="A2:C2"/>
    <mergeCell ref="C3:D3"/>
  </mergeCells>
  <phoneticPr fontId="9" type="noConversion"/>
  <printOptions horizontalCentered="1"/>
  <pageMargins left="0.59055118110236227" right="0.59055118110236227" top="0.98425196850393704" bottom="0.59055118110236227" header="0.31496062992125984" footer="0.31496062992125984"/>
  <pageSetup paperSize="9" scale="96" orientation="portrait" r:id="rId1"/>
  <headerFooter alignWithMargins="0">
    <oddFooter>&amp;C&amp;P&amp;R&amp;A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view="pageBreakPreview" zoomScale="85" zoomScaleNormal="85" zoomScaleSheetLayoutView="85" workbookViewId="0">
      <selection activeCell="J22" sqref="J22"/>
    </sheetView>
  </sheetViews>
  <sheetFormatPr defaultRowHeight="13.2" x14ac:dyDescent="0.25"/>
  <cols>
    <col min="1" max="1" width="4.6640625" customWidth="1"/>
    <col min="2" max="2" width="14.6640625" customWidth="1"/>
    <col min="3" max="3" width="12" customWidth="1"/>
    <col min="4" max="4" width="8.109375" customWidth="1"/>
    <col min="5" max="5" width="11.88671875" customWidth="1"/>
    <col min="6" max="6" width="8.88671875" customWidth="1"/>
    <col min="7" max="7" width="8.6640625" customWidth="1"/>
    <col min="8" max="8" width="8.33203125" customWidth="1"/>
    <col min="9" max="9" width="12.109375" customWidth="1"/>
    <col min="10" max="10" width="14.33203125" customWidth="1"/>
    <col min="11" max="11" width="10.6640625" customWidth="1"/>
    <col min="12" max="12" width="9.5546875" customWidth="1"/>
    <col min="13" max="13" width="11.44140625" customWidth="1"/>
    <col min="14" max="15" width="10.33203125" customWidth="1"/>
  </cols>
  <sheetData>
    <row r="1" spans="1:17" ht="16.8" x14ac:dyDescent="0.3">
      <c r="A1" s="350" t="s">
        <v>234</v>
      </c>
      <c r="B1" s="350"/>
      <c r="C1" s="350"/>
      <c r="D1" s="350"/>
      <c r="E1" s="350"/>
      <c r="F1" s="350"/>
      <c r="G1" s="350"/>
      <c r="H1" s="350"/>
      <c r="I1" s="350"/>
      <c r="J1" s="350"/>
      <c r="K1" s="351"/>
      <c r="L1" s="351"/>
      <c r="M1" s="351"/>
      <c r="N1" s="351"/>
      <c r="O1" s="351"/>
    </row>
    <row r="2" spans="1:17" ht="43.2" customHeight="1" x14ac:dyDescent="0.25">
      <c r="A2" s="525" t="s">
        <v>611</v>
      </c>
      <c r="B2" s="525"/>
      <c r="C2" s="525"/>
      <c r="D2" s="525"/>
      <c r="E2" s="525"/>
      <c r="F2" s="525"/>
      <c r="G2" s="525"/>
      <c r="H2" s="525"/>
      <c r="I2" s="525"/>
      <c r="J2" s="525"/>
      <c r="K2" s="526"/>
      <c r="L2" s="526"/>
      <c r="M2" s="526"/>
      <c r="N2" s="526"/>
      <c r="O2" s="526"/>
    </row>
    <row r="3" spans="1:17" ht="192" customHeight="1" x14ac:dyDescent="0.25">
      <c r="A3" s="74" t="s">
        <v>264</v>
      </c>
      <c r="B3" s="74" t="s">
        <v>612</v>
      </c>
      <c r="C3" s="74" t="s">
        <v>613</v>
      </c>
      <c r="D3" s="74" t="s">
        <v>614</v>
      </c>
      <c r="E3" s="74" t="s">
        <v>615</v>
      </c>
      <c r="F3" s="74" t="s">
        <v>616</v>
      </c>
      <c r="G3" s="74" t="s">
        <v>617</v>
      </c>
      <c r="H3" s="74" t="s">
        <v>624</v>
      </c>
      <c r="I3" s="74" t="s">
        <v>618</v>
      </c>
      <c r="J3" s="74" t="s">
        <v>619</v>
      </c>
      <c r="K3" s="74" t="s">
        <v>620</v>
      </c>
      <c r="L3" s="74" t="s">
        <v>621</v>
      </c>
      <c r="M3" s="74" t="s">
        <v>622</v>
      </c>
      <c r="N3" s="74" t="s">
        <v>625</v>
      </c>
      <c r="O3" s="74" t="s">
        <v>623</v>
      </c>
      <c r="P3" s="75"/>
      <c r="Q3" s="75"/>
    </row>
    <row r="4" spans="1:17" ht="13.2" customHeight="1" x14ac:dyDescent="0.25">
      <c r="A4" s="71">
        <v>1</v>
      </c>
      <c r="B4" s="527" t="s">
        <v>802</v>
      </c>
      <c r="C4" s="528"/>
      <c r="D4" s="528"/>
      <c r="E4" s="529"/>
      <c r="F4" s="76"/>
      <c r="G4" s="76"/>
      <c r="H4" s="77"/>
      <c r="I4" s="76"/>
      <c r="J4" s="76"/>
      <c r="K4" s="17"/>
      <c r="L4" s="17"/>
      <c r="M4" s="17"/>
      <c r="N4" s="17"/>
      <c r="O4" s="17"/>
    </row>
  </sheetData>
  <mergeCells count="3">
    <mergeCell ref="A1:O1"/>
    <mergeCell ref="A2:O2"/>
    <mergeCell ref="B4:E4"/>
  </mergeCells>
  <pageMargins left="0.31496062992125984" right="0.31496062992125984" top="0.74803149606299213" bottom="0.35433070866141736" header="0.31496062992125984" footer="0.31496062992125984"/>
  <pageSetup paperSize="9" scale="63" fitToHeight="8" orientation="portrait" r:id="rId1"/>
  <headerFooter>
    <oddFooter>&amp;C&amp;P&amp;R&amp;A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9">
    <pageSetUpPr fitToPage="1"/>
  </sheetPr>
  <dimension ref="A1:F35"/>
  <sheetViews>
    <sheetView view="pageBreakPreview" zoomScaleNormal="100" workbookViewId="0">
      <pane ySplit="6" topLeftCell="A28" activePane="bottomLeft" state="frozen"/>
      <selection activeCell="A2" sqref="A2:O2"/>
      <selection pane="bottomLeft" activeCell="H17" sqref="H17"/>
    </sheetView>
  </sheetViews>
  <sheetFormatPr defaultRowHeight="13.2" x14ac:dyDescent="0.25"/>
  <cols>
    <col min="1" max="1" width="50" customWidth="1"/>
    <col min="2" max="2" width="16.33203125" customWidth="1"/>
    <col min="3" max="3" width="20.44140625" customWidth="1"/>
    <col min="4" max="4" width="20.21875" customWidth="1"/>
    <col min="5" max="5" width="16.33203125" customWidth="1"/>
    <col min="6" max="6" width="14.6640625" customWidth="1"/>
  </cols>
  <sheetData>
    <row r="1" spans="1:5" ht="16.8" x14ac:dyDescent="0.3">
      <c r="A1" s="350" t="s">
        <v>447</v>
      </c>
      <c r="B1" s="360"/>
      <c r="C1" s="360"/>
      <c r="D1" s="360"/>
      <c r="E1" s="360"/>
    </row>
    <row r="2" spans="1:5" ht="16.8" x14ac:dyDescent="0.25">
      <c r="A2" s="345" t="s">
        <v>448</v>
      </c>
      <c r="B2" s="496"/>
      <c r="C2" s="496"/>
      <c r="D2" s="496"/>
      <c r="E2" s="496"/>
    </row>
    <row r="3" spans="1:5" ht="22.2" customHeight="1" thickBot="1" x14ac:dyDescent="0.3">
      <c r="A3" s="402" t="s">
        <v>449</v>
      </c>
      <c r="B3" s="403"/>
      <c r="C3" s="403"/>
      <c r="D3" s="403"/>
      <c r="E3" s="403"/>
    </row>
    <row r="4" spans="1:5" ht="68.400000000000006" customHeight="1" x14ac:dyDescent="0.25">
      <c r="A4" s="381" t="s">
        <v>544</v>
      </c>
      <c r="B4" s="492" t="s">
        <v>549</v>
      </c>
      <c r="C4" s="492" t="s">
        <v>519</v>
      </c>
      <c r="D4" s="531"/>
      <c r="E4" s="195" t="s">
        <v>916</v>
      </c>
    </row>
    <row r="5" spans="1:5" ht="51.6" customHeight="1" x14ac:dyDescent="0.25">
      <c r="A5" s="382"/>
      <c r="B5" s="398"/>
      <c r="C5" s="170">
        <v>2019</v>
      </c>
      <c r="D5" s="170">
        <v>2020</v>
      </c>
      <c r="E5" s="206" t="s">
        <v>946</v>
      </c>
    </row>
    <row r="6" spans="1:5" ht="16.8" x14ac:dyDescent="0.25">
      <c r="A6" s="57">
        <v>1</v>
      </c>
      <c r="B6" s="52">
        <v>2</v>
      </c>
      <c r="C6" s="52">
        <v>3</v>
      </c>
      <c r="D6" s="52">
        <v>4</v>
      </c>
      <c r="E6" s="186">
        <v>5</v>
      </c>
    </row>
    <row r="7" spans="1:5" ht="33.6" x14ac:dyDescent="0.25">
      <c r="A7" s="23" t="s">
        <v>88</v>
      </c>
      <c r="B7" s="22" t="s">
        <v>56</v>
      </c>
      <c r="C7" s="219">
        <v>8177632</v>
      </c>
      <c r="D7" s="219">
        <v>8217081</v>
      </c>
      <c r="E7" s="220">
        <f>D7/C7*100</f>
        <v>100.48240126237033</v>
      </c>
    </row>
    <row r="8" spans="1:5" ht="18" x14ac:dyDescent="0.25">
      <c r="A8" s="23" t="s">
        <v>70</v>
      </c>
      <c r="B8" s="22" t="s">
        <v>56</v>
      </c>
      <c r="C8" s="173">
        <v>11271</v>
      </c>
      <c r="D8" s="173">
        <v>4201</v>
      </c>
      <c r="E8" s="220">
        <f t="shared" ref="E8:E14" si="0">D8/C8*100</f>
        <v>37.272646615207165</v>
      </c>
    </row>
    <row r="9" spans="1:5" ht="18" customHeight="1" x14ac:dyDescent="0.25">
      <c r="A9" s="23" t="s">
        <v>71</v>
      </c>
      <c r="B9" s="22" t="s">
        <v>48</v>
      </c>
      <c r="C9" s="173">
        <v>72083</v>
      </c>
      <c r="D9" s="173">
        <v>70033</v>
      </c>
      <c r="E9" s="220">
        <f t="shared" si="0"/>
        <v>97.156056212976708</v>
      </c>
    </row>
    <row r="10" spans="1:5" ht="33.6" x14ac:dyDescent="0.25">
      <c r="A10" s="23" t="s">
        <v>917</v>
      </c>
      <c r="B10" s="22" t="s">
        <v>56</v>
      </c>
      <c r="C10" s="173">
        <v>702443</v>
      </c>
      <c r="D10" s="173">
        <v>105270</v>
      </c>
      <c r="E10" s="220">
        <f t="shared" si="0"/>
        <v>14.986269348545006</v>
      </c>
    </row>
    <row r="11" spans="1:5" ht="18" x14ac:dyDescent="0.25">
      <c r="A11" s="23" t="s">
        <v>70</v>
      </c>
      <c r="B11" s="22" t="s">
        <v>56</v>
      </c>
      <c r="C11" s="173"/>
      <c r="D11" s="173"/>
      <c r="E11" s="220"/>
    </row>
    <row r="12" spans="1:5" ht="33.6" x14ac:dyDescent="0.25">
      <c r="A12" s="23" t="s">
        <v>89</v>
      </c>
      <c r="B12" s="22" t="s">
        <v>48</v>
      </c>
      <c r="C12" s="173">
        <v>6192</v>
      </c>
      <c r="D12" s="173">
        <v>897.2</v>
      </c>
      <c r="E12" s="220">
        <f t="shared" si="0"/>
        <v>14.489664082687339</v>
      </c>
    </row>
    <row r="13" spans="1:5" ht="33.6" x14ac:dyDescent="0.25">
      <c r="A13" s="49" t="s">
        <v>91</v>
      </c>
      <c r="B13" s="22" t="s">
        <v>56</v>
      </c>
      <c r="C13" s="175">
        <v>955389</v>
      </c>
      <c r="D13" s="175">
        <v>900160</v>
      </c>
      <c r="E13" s="220">
        <f t="shared" si="0"/>
        <v>94.219213325671532</v>
      </c>
    </row>
    <row r="14" spans="1:5" ht="18" x14ac:dyDescent="0.25">
      <c r="A14" s="23" t="s">
        <v>436</v>
      </c>
      <c r="B14" s="22" t="s">
        <v>48</v>
      </c>
      <c r="C14" s="69">
        <v>8415</v>
      </c>
      <c r="D14" s="69">
        <v>7509</v>
      </c>
      <c r="E14" s="220">
        <f t="shared" si="0"/>
        <v>89.233511586452764</v>
      </c>
    </row>
    <row r="15" spans="1:5" ht="18" x14ac:dyDescent="0.25">
      <c r="A15" s="23" t="s">
        <v>44</v>
      </c>
      <c r="B15" s="17"/>
      <c r="C15" s="176"/>
      <c r="D15" s="176"/>
      <c r="E15" s="220"/>
    </row>
    <row r="16" spans="1:5" ht="18" x14ac:dyDescent="0.25">
      <c r="A16" s="23" t="s">
        <v>437</v>
      </c>
      <c r="B16" s="22" t="s">
        <v>56</v>
      </c>
      <c r="C16" s="69">
        <v>0</v>
      </c>
      <c r="D16" s="69"/>
      <c r="E16" s="220"/>
    </row>
    <row r="17" spans="1:6" ht="18" x14ac:dyDescent="0.25">
      <c r="A17" s="23" t="s">
        <v>438</v>
      </c>
      <c r="B17" s="22" t="s">
        <v>69</v>
      </c>
      <c r="C17" s="69">
        <v>0</v>
      </c>
      <c r="D17" s="69"/>
      <c r="E17" s="220"/>
    </row>
    <row r="18" spans="1:6" ht="18" x14ac:dyDescent="0.25">
      <c r="A18" s="23" t="s">
        <v>439</v>
      </c>
      <c r="B18" s="22" t="s">
        <v>74</v>
      </c>
      <c r="C18" s="69">
        <v>0</v>
      </c>
      <c r="D18" s="69"/>
      <c r="E18" s="220"/>
    </row>
    <row r="19" spans="1:6" ht="18" x14ac:dyDescent="0.25">
      <c r="A19" s="23" t="s">
        <v>440</v>
      </c>
      <c r="B19" s="22" t="s">
        <v>74</v>
      </c>
      <c r="C19" s="69">
        <v>0</v>
      </c>
      <c r="D19" s="69"/>
      <c r="E19" s="220"/>
    </row>
    <row r="20" spans="1:6" ht="18" x14ac:dyDescent="0.25">
      <c r="A20" s="23" t="s">
        <v>441</v>
      </c>
      <c r="B20" s="22" t="s">
        <v>74</v>
      </c>
      <c r="C20" s="69">
        <v>0</v>
      </c>
      <c r="D20" s="69"/>
      <c r="E20" s="220"/>
    </row>
    <row r="21" spans="1:6" ht="18" x14ac:dyDescent="0.25">
      <c r="A21" s="23" t="s">
        <v>442</v>
      </c>
      <c r="B21" s="22" t="s">
        <v>69</v>
      </c>
      <c r="C21" s="69">
        <v>0</v>
      </c>
      <c r="D21" s="69"/>
      <c r="E21" s="220"/>
    </row>
    <row r="22" spans="1:6" ht="18" x14ac:dyDescent="0.25">
      <c r="A22" s="23" t="s">
        <v>443</v>
      </c>
      <c r="B22" s="22" t="s">
        <v>74</v>
      </c>
      <c r="C22" s="69">
        <v>0</v>
      </c>
      <c r="D22" s="69"/>
      <c r="E22" s="220"/>
    </row>
    <row r="23" spans="1:6" ht="18" x14ac:dyDescent="0.25">
      <c r="A23" s="23" t="s">
        <v>444</v>
      </c>
      <c r="B23" s="22" t="s">
        <v>74</v>
      </c>
      <c r="C23" s="69">
        <v>0</v>
      </c>
      <c r="D23" s="69"/>
      <c r="E23" s="220"/>
    </row>
    <row r="24" spans="1:6" ht="18" x14ac:dyDescent="0.25">
      <c r="A24" s="23" t="s">
        <v>445</v>
      </c>
      <c r="B24" s="22" t="s">
        <v>74</v>
      </c>
      <c r="C24" s="69">
        <v>0</v>
      </c>
      <c r="D24" s="69"/>
      <c r="E24" s="220"/>
    </row>
    <row r="25" spans="1:6" ht="18" x14ac:dyDescent="0.25">
      <c r="A25" s="23" t="s">
        <v>446</v>
      </c>
      <c r="B25" s="22" t="s">
        <v>74</v>
      </c>
      <c r="C25" s="69">
        <v>0</v>
      </c>
      <c r="D25" s="69"/>
      <c r="E25" s="221"/>
    </row>
    <row r="26" spans="1:6" ht="48" customHeight="1" x14ac:dyDescent="0.25">
      <c r="A26" s="16" t="s">
        <v>626</v>
      </c>
      <c r="B26" s="78"/>
      <c r="C26" s="177"/>
      <c r="D26" s="177"/>
      <c r="E26" s="222" t="s">
        <v>944</v>
      </c>
      <c r="F26" s="223" t="s">
        <v>945</v>
      </c>
    </row>
    <row r="27" spans="1:6" ht="50.4" x14ac:dyDescent="0.25">
      <c r="A27" s="23" t="s">
        <v>627</v>
      </c>
      <c r="B27" s="22" t="s">
        <v>628</v>
      </c>
      <c r="C27" s="174">
        <v>412.7</v>
      </c>
      <c r="D27" s="174">
        <v>426.5</v>
      </c>
      <c r="E27" s="220">
        <f>D27/F27*100</f>
        <v>106.35910224438902</v>
      </c>
      <c r="F27" s="220">
        <v>401</v>
      </c>
    </row>
    <row r="28" spans="1:6" ht="52.8" x14ac:dyDescent="0.25">
      <c r="A28" s="23" t="s">
        <v>629</v>
      </c>
      <c r="B28" s="78"/>
      <c r="C28" s="218"/>
      <c r="D28" s="177"/>
      <c r="E28" s="177"/>
      <c r="F28" s="177"/>
    </row>
    <row r="29" spans="1:6" ht="33.6" x14ac:dyDescent="0.25">
      <c r="A29" s="23" t="s">
        <v>632</v>
      </c>
      <c r="B29" s="22" t="s">
        <v>630</v>
      </c>
      <c r="C29" s="174">
        <v>8</v>
      </c>
      <c r="D29" s="173">
        <v>10.7</v>
      </c>
      <c r="E29" s="220">
        <f t="shared" ref="E29:E31" si="1">D29/F29*100</f>
        <v>152.85714285714283</v>
      </c>
      <c r="F29" s="220">
        <v>7</v>
      </c>
    </row>
    <row r="30" spans="1:6" ht="33.6" x14ac:dyDescent="0.25">
      <c r="A30" s="23" t="s">
        <v>631</v>
      </c>
      <c r="B30" s="22" t="s">
        <v>630</v>
      </c>
      <c r="C30" s="174">
        <v>1.5</v>
      </c>
      <c r="D30" s="173">
        <v>1.7</v>
      </c>
      <c r="E30" s="220">
        <f t="shared" si="1"/>
        <v>212.5</v>
      </c>
      <c r="F30" s="220">
        <v>0.8</v>
      </c>
    </row>
    <row r="31" spans="1:6" ht="33.6" x14ac:dyDescent="0.25">
      <c r="A31" s="23" t="s">
        <v>918</v>
      </c>
      <c r="B31" s="22" t="s">
        <v>630</v>
      </c>
      <c r="C31" s="174">
        <v>0.6</v>
      </c>
      <c r="D31" s="173">
        <v>0.6</v>
      </c>
      <c r="E31" s="220">
        <f t="shared" si="1"/>
        <v>42.857142857142861</v>
      </c>
      <c r="F31" s="220">
        <v>1.4</v>
      </c>
    </row>
    <row r="32" spans="1:6" ht="19.2" customHeight="1" x14ac:dyDescent="0.25">
      <c r="A32" s="3"/>
      <c r="C32" s="169"/>
      <c r="D32" s="169"/>
      <c r="E32" s="169"/>
    </row>
    <row r="33" spans="1:5" ht="27.6" customHeight="1" x14ac:dyDescent="0.3">
      <c r="A33" s="532" t="s">
        <v>90</v>
      </c>
      <c r="B33" s="533"/>
      <c r="C33" s="533"/>
      <c r="D33" s="533"/>
      <c r="E33" s="533"/>
    </row>
    <row r="34" spans="1:5" ht="112.95" customHeight="1" x14ac:dyDescent="0.3">
      <c r="A34" s="530" t="s">
        <v>919</v>
      </c>
      <c r="B34" s="520"/>
      <c r="C34" s="520"/>
      <c r="D34" s="520"/>
      <c r="E34" s="520"/>
    </row>
    <row r="35" spans="1:5" ht="16.8" x14ac:dyDescent="0.3">
      <c r="A35" s="7"/>
    </row>
  </sheetData>
  <mergeCells count="8">
    <mergeCell ref="A34:E34"/>
    <mergeCell ref="A4:A5"/>
    <mergeCell ref="B4:B5"/>
    <mergeCell ref="A1:E1"/>
    <mergeCell ref="A2:E2"/>
    <mergeCell ref="A3:E3"/>
    <mergeCell ref="C4:D4"/>
    <mergeCell ref="A33:E33"/>
  </mergeCells>
  <phoneticPr fontId="9" type="noConversion"/>
  <printOptions horizontalCentered="1"/>
  <pageMargins left="0.59055118110236227" right="0.59055118110236227" top="0.78740157480314965" bottom="0.59055118110236227" header="0.31496062992125984" footer="0.31496062992125984"/>
  <pageSetup paperSize="9" scale="66" orientation="portrait" r:id="rId1"/>
  <headerFooter alignWithMargins="0">
    <oddFooter>&amp;C&amp;P&amp;R&amp;A</oddFooter>
  </headerFooter>
  <rowBreaks count="1" manualBreakCount="1">
    <brk id="20" max="5"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
    <pageSetUpPr fitToPage="1"/>
  </sheetPr>
  <dimension ref="A1:A13"/>
  <sheetViews>
    <sheetView view="pageBreakPreview" zoomScaleNormal="100" workbookViewId="0">
      <selection activeCell="D7" sqref="D7"/>
    </sheetView>
  </sheetViews>
  <sheetFormatPr defaultRowHeight="13.2" x14ac:dyDescent="0.25"/>
  <cols>
    <col min="1" max="1" width="127" customWidth="1"/>
    <col min="257" max="257" width="127" customWidth="1"/>
    <col min="513" max="513" width="127" customWidth="1"/>
    <col min="769" max="769" width="127" customWidth="1"/>
    <col min="1025" max="1025" width="127" customWidth="1"/>
    <col min="1281" max="1281" width="127" customWidth="1"/>
    <col min="1537" max="1537" width="127" customWidth="1"/>
    <col min="1793" max="1793" width="127" customWidth="1"/>
    <col min="2049" max="2049" width="127" customWidth="1"/>
    <col min="2305" max="2305" width="127" customWidth="1"/>
    <col min="2561" max="2561" width="127" customWidth="1"/>
    <col min="2817" max="2817" width="127" customWidth="1"/>
    <col min="3073" max="3073" width="127" customWidth="1"/>
    <col min="3329" max="3329" width="127" customWidth="1"/>
    <col min="3585" max="3585" width="127" customWidth="1"/>
    <col min="3841" max="3841" width="127" customWidth="1"/>
    <col min="4097" max="4097" width="127" customWidth="1"/>
    <col min="4353" max="4353" width="127" customWidth="1"/>
    <col min="4609" max="4609" width="127" customWidth="1"/>
    <col min="4865" max="4865" width="127" customWidth="1"/>
    <col min="5121" max="5121" width="127" customWidth="1"/>
    <col min="5377" max="5377" width="127" customWidth="1"/>
    <col min="5633" max="5633" width="127" customWidth="1"/>
    <col min="5889" max="5889" width="127" customWidth="1"/>
    <col min="6145" max="6145" width="127" customWidth="1"/>
    <col min="6401" max="6401" width="127" customWidth="1"/>
    <col min="6657" max="6657" width="127" customWidth="1"/>
    <col min="6913" max="6913" width="127" customWidth="1"/>
    <col min="7169" max="7169" width="127" customWidth="1"/>
    <col min="7425" max="7425" width="127" customWidth="1"/>
    <col min="7681" max="7681" width="127" customWidth="1"/>
    <col min="7937" max="7937" width="127" customWidth="1"/>
    <col min="8193" max="8193" width="127" customWidth="1"/>
    <col min="8449" max="8449" width="127" customWidth="1"/>
    <col min="8705" max="8705" width="127" customWidth="1"/>
    <col min="8961" max="8961" width="127" customWidth="1"/>
    <col min="9217" max="9217" width="127" customWidth="1"/>
    <col min="9473" max="9473" width="127" customWidth="1"/>
    <col min="9729" max="9729" width="127" customWidth="1"/>
    <col min="9985" max="9985" width="127" customWidth="1"/>
    <col min="10241" max="10241" width="127" customWidth="1"/>
    <col min="10497" max="10497" width="127" customWidth="1"/>
    <col min="10753" max="10753" width="127" customWidth="1"/>
    <col min="11009" max="11009" width="127" customWidth="1"/>
    <col min="11265" max="11265" width="127" customWidth="1"/>
    <col min="11521" max="11521" width="127" customWidth="1"/>
    <col min="11777" max="11777" width="127" customWidth="1"/>
    <col min="12033" max="12033" width="127" customWidth="1"/>
    <col min="12289" max="12289" width="127" customWidth="1"/>
    <col min="12545" max="12545" width="127" customWidth="1"/>
    <col min="12801" max="12801" width="127" customWidth="1"/>
    <col min="13057" max="13057" width="127" customWidth="1"/>
    <col min="13313" max="13313" width="127" customWidth="1"/>
    <col min="13569" max="13569" width="127" customWidth="1"/>
    <col min="13825" max="13825" width="127" customWidth="1"/>
    <col min="14081" max="14081" width="127" customWidth="1"/>
    <col min="14337" max="14337" width="127" customWidth="1"/>
    <col min="14593" max="14593" width="127" customWidth="1"/>
    <col min="14849" max="14849" width="127" customWidth="1"/>
    <col min="15105" max="15105" width="127" customWidth="1"/>
    <col min="15361" max="15361" width="127" customWidth="1"/>
    <col min="15617" max="15617" width="127" customWidth="1"/>
    <col min="15873" max="15873" width="127" customWidth="1"/>
    <col min="16129" max="16129" width="127" customWidth="1"/>
  </cols>
  <sheetData>
    <row r="1" spans="1:1" ht="22.8" x14ac:dyDescent="0.25">
      <c r="A1" s="136" t="s">
        <v>306</v>
      </c>
    </row>
    <row r="2" spans="1:1" ht="22.8" x14ac:dyDescent="0.4">
      <c r="A2" s="137"/>
    </row>
    <row r="3" spans="1:1" ht="43.2" customHeight="1" x14ac:dyDescent="0.25">
      <c r="A3" s="138" t="s">
        <v>746</v>
      </c>
    </row>
    <row r="4" spans="1:1" ht="64.95" customHeight="1" x14ac:dyDescent="0.25">
      <c r="A4" s="139" t="s">
        <v>747</v>
      </c>
    </row>
    <row r="5" spans="1:1" ht="40.950000000000003" customHeight="1" x14ac:dyDescent="0.25">
      <c r="A5" s="140" t="s">
        <v>748</v>
      </c>
    </row>
    <row r="6" spans="1:1" ht="38.4" customHeight="1" x14ac:dyDescent="0.25">
      <c r="A6" s="140" t="s">
        <v>936</v>
      </c>
    </row>
    <row r="7" spans="1:1" ht="46.2" customHeight="1" x14ac:dyDescent="0.25">
      <c r="A7" s="138" t="s">
        <v>749</v>
      </c>
    </row>
    <row r="8" spans="1:1" ht="44.4" customHeight="1" x14ac:dyDescent="0.25">
      <c r="A8" s="138" t="s">
        <v>750</v>
      </c>
    </row>
    <row r="9" spans="1:1" ht="44.4" customHeight="1" x14ac:dyDescent="0.25">
      <c r="A9" s="140" t="s">
        <v>751</v>
      </c>
    </row>
    <row r="10" spans="1:1" ht="48" customHeight="1" x14ac:dyDescent="0.25">
      <c r="A10" s="138" t="s">
        <v>752</v>
      </c>
    </row>
    <row r="11" spans="1:1" ht="39.6" customHeight="1" x14ac:dyDescent="0.25">
      <c r="A11" s="140" t="s">
        <v>753</v>
      </c>
    </row>
    <row r="12" spans="1:1" ht="39" customHeight="1" x14ac:dyDescent="0.25">
      <c r="A12" s="138" t="s">
        <v>754</v>
      </c>
    </row>
    <row r="13" spans="1:1" ht="21" customHeight="1" x14ac:dyDescent="0.25">
      <c r="A13" s="140"/>
    </row>
  </sheetData>
  <phoneticPr fontId="9" type="noConversion"/>
  <printOptions horizontalCentered="1"/>
  <pageMargins left="0.78740157480314965" right="0.78740157480314965" top="0.98425196850393704" bottom="0.98425196850393704" header="0.51181102362204722" footer="0.51181102362204722"/>
  <pageSetup paperSize="9" scale="68" orientation="portrait" r:id="rId1"/>
  <headerFooter alignWithMargins="0"/>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5"/>
  <sheetViews>
    <sheetView view="pageBreakPreview" zoomScale="90" zoomScaleNormal="100" zoomScaleSheetLayoutView="90" workbookViewId="0">
      <pane ySplit="5" topLeftCell="A6" activePane="bottomLeft" state="frozen"/>
      <selection activeCell="A2" sqref="A2:O2"/>
      <selection pane="bottomLeft" activeCell="G18" sqref="G18"/>
    </sheetView>
  </sheetViews>
  <sheetFormatPr defaultRowHeight="13.2" x14ac:dyDescent="0.25"/>
  <cols>
    <col min="1" max="1" width="82.5546875" style="166" customWidth="1"/>
    <col min="2" max="2" width="17.5546875" style="117" customWidth="1"/>
    <col min="3" max="3" width="14.33203125" style="167" customWidth="1"/>
    <col min="4" max="4" width="12.6640625" style="167" customWidth="1"/>
    <col min="5" max="253" width="8.88671875" style="117"/>
    <col min="254" max="254" width="65" style="117" customWidth="1"/>
    <col min="255" max="255" width="15.88671875" style="117" customWidth="1"/>
    <col min="256" max="509" width="8.88671875" style="117"/>
    <col min="510" max="510" width="65" style="117" customWidth="1"/>
    <col min="511" max="511" width="15.88671875" style="117" customWidth="1"/>
    <col min="512" max="765" width="8.88671875" style="117"/>
    <col min="766" max="766" width="65" style="117" customWidth="1"/>
    <col min="767" max="767" width="15.88671875" style="117" customWidth="1"/>
    <col min="768" max="1021" width="8.88671875" style="117"/>
    <col min="1022" max="1022" width="65" style="117" customWidth="1"/>
    <col min="1023" max="1023" width="15.88671875" style="117" customWidth="1"/>
    <col min="1024" max="1277" width="8.88671875" style="117"/>
    <col min="1278" max="1278" width="65" style="117" customWidth="1"/>
    <col min="1279" max="1279" width="15.88671875" style="117" customWidth="1"/>
    <col min="1280" max="1533" width="8.88671875" style="117"/>
    <col min="1534" max="1534" width="65" style="117" customWidth="1"/>
    <col min="1535" max="1535" width="15.88671875" style="117" customWidth="1"/>
    <col min="1536" max="1789" width="8.88671875" style="117"/>
    <col min="1790" max="1790" width="65" style="117" customWidth="1"/>
    <col min="1791" max="1791" width="15.88671875" style="117" customWidth="1"/>
    <col min="1792" max="2045" width="8.88671875" style="117"/>
    <col min="2046" max="2046" width="65" style="117" customWidth="1"/>
    <col min="2047" max="2047" width="15.88671875" style="117" customWidth="1"/>
    <col min="2048" max="2301" width="8.88671875" style="117"/>
    <col min="2302" max="2302" width="65" style="117" customWidth="1"/>
    <col min="2303" max="2303" width="15.88671875" style="117" customWidth="1"/>
    <col min="2304" max="2557" width="8.88671875" style="117"/>
    <col min="2558" max="2558" width="65" style="117" customWidth="1"/>
    <col min="2559" max="2559" width="15.88671875" style="117" customWidth="1"/>
    <col min="2560" max="2813" width="8.88671875" style="117"/>
    <col min="2814" max="2814" width="65" style="117" customWidth="1"/>
    <col min="2815" max="2815" width="15.88671875" style="117" customWidth="1"/>
    <col min="2816" max="3069" width="8.88671875" style="117"/>
    <col min="3070" max="3070" width="65" style="117" customWidth="1"/>
    <col min="3071" max="3071" width="15.88671875" style="117" customWidth="1"/>
    <col min="3072" max="3325" width="8.88671875" style="117"/>
    <col min="3326" max="3326" width="65" style="117" customWidth="1"/>
    <col min="3327" max="3327" width="15.88671875" style="117" customWidth="1"/>
    <col min="3328" max="3581" width="8.88671875" style="117"/>
    <col min="3582" max="3582" width="65" style="117" customWidth="1"/>
    <col min="3583" max="3583" width="15.88671875" style="117" customWidth="1"/>
    <col min="3584" max="3837" width="8.88671875" style="117"/>
    <col min="3838" max="3838" width="65" style="117" customWidth="1"/>
    <col min="3839" max="3839" width="15.88671875" style="117" customWidth="1"/>
    <col min="3840" max="4093" width="8.88671875" style="117"/>
    <col min="4094" max="4094" width="65" style="117" customWidth="1"/>
    <col min="4095" max="4095" width="15.88671875" style="117" customWidth="1"/>
    <col min="4096" max="4349" width="8.88671875" style="117"/>
    <col min="4350" max="4350" width="65" style="117" customWidth="1"/>
    <col min="4351" max="4351" width="15.88671875" style="117" customWidth="1"/>
    <col min="4352" max="4605" width="8.88671875" style="117"/>
    <col min="4606" max="4606" width="65" style="117" customWidth="1"/>
    <col min="4607" max="4607" width="15.88671875" style="117" customWidth="1"/>
    <col min="4608" max="4861" width="8.88671875" style="117"/>
    <col min="4862" max="4862" width="65" style="117" customWidth="1"/>
    <col min="4863" max="4863" width="15.88671875" style="117" customWidth="1"/>
    <col min="4864" max="5117" width="8.88671875" style="117"/>
    <col min="5118" max="5118" width="65" style="117" customWidth="1"/>
    <col min="5119" max="5119" width="15.88671875" style="117" customWidth="1"/>
    <col min="5120" max="5373" width="8.88671875" style="117"/>
    <col min="5374" max="5374" width="65" style="117" customWidth="1"/>
    <col min="5375" max="5375" width="15.88671875" style="117" customWidth="1"/>
    <col min="5376" max="5629" width="8.88671875" style="117"/>
    <col min="5630" max="5630" width="65" style="117" customWidth="1"/>
    <col min="5631" max="5631" width="15.88671875" style="117" customWidth="1"/>
    <col min="5632" max="5885" width="8.88671875" style="117"/>
    <col min="5886" max="5886" width="65" style="117" customWidth="1"/>
    <col min="5887" max="5887" width="15.88671875" style="117" customWidth="1"/>
    <col min="5888" max="6141" width="8.88671875" style="117"/>
    <col min="6142" max="6142" width="65" style="117" customWidth="1"/>
    <col min="6143" max="6143" width="15.88671875" style="117" customWidth="1"/>
    <col min="6144" max="6397" width="8.88671875" style="117"/>
    <col min="6398" max="6398" width="65" style="117" customWidth="1"/>
    <col min="6399" max="6399" width="15.88671875" style="117" customWidth="1"/>
    <col min="6400" max="6653" width="8.88671875" style="117"/>
    <col min="6654" max="6654" width="65" style="117" customWidth="1"/>
    <col min="6655" max="6655" width="15.88671875" style="117" customWidth="1"/>
    <col min="6656" max="6909" width="8.88671875" style="117"/>
    <col min="6910" max="6910" width="65" style="117" customWidth="1"/>
    <col min="6911" max="6911" width="15.88671875" style="117" customWidth="1"/>
    <col min="6912" max="7165" width="8.88671875" style="117"/>
    <col min="7166" max="7166" width="65" style="117" customWidth="1"/>
    <col min="7167" max="7167" width="15.88671875" style="117" customWidth="1"/>
    <col min="7168" max="7421" width="8.88671875" style="117"/>
    <col min="7422" max="7422" width="65" style="117" customWidth="1"/>
    <col min="7423" max="7423" width="15.88671875" style="117" customWidth="1"/>
    <col min="7424" max="7677" width="8.88671875" style="117"/>
    <col min="7678" max="7678" width="65" style="117" customWidth="1"/>
    <col min="7679" max="7679" width="15.88671875" style="117" customWidth="1"/>
    <col min="7680" max="7933" width="8.88671875" style="117"/>
    <col min="7934" max="7934" width="65" style="117" customWidth="1"/>
    <col min="7935" max="7935" width="15.88671875" style="117" customWidth="1"/>
    <col min="7936" max="8189" width="8.88671875" style="117"/>
    <col min="8190" max="8190" width="65" style="117" customWidth="1"/>
    <col min="8191" max="8191" width="15.88671875" style="117" customWidth="1"/>
    <col min="8192" max="8445" width="8.88671875" style="117"/>
    <col min="8446" max="8446" width="65" style="117" customWidth="1"/>
    <col min="8447" max="8447" width="15.88671875" style="117" customWidth="1"/>
    <col min="8448" max="8701" width="8.88671875" style="117"/>
    <col min="8702" max="8702" width="65" style="117" customWidth="1"/>
    <col min="8703" max="8703" width="15.88671875" style="117" customWidth="1"/>
    <col min="8704" max="8957" width="8.88671875" style="117"/>
    <col min="8958" max="8958" width="65" style="117" customWidth="1"/>
    <col min="8959" max="8959" width="15.88671875" style="117" customWidth="1"/>
    <col min="8960" max="9213" width="8.88671875" style="117"/>
    <col min="9214" max="9214" width="65" style="117" customWidth="1"/>
    <col min="9215" max="9215" width="15.88671875" style="117" customWidth="1"/>
    <col min="9216" max="9469" width="8.88671875" style="117"/>
    <col min="9470" max="9470" width="65" style="117" customWidth="1"/>
    <col min="9471" max="9471" width="15.88671875" style="117" customWidth="1"/>
    <col min="9472" max="9725" width="8.88671875" style="117"/>
    <col min="9726" max="9726" width="65" style="117" customWidth="1"/>
    <col min="9727" max="9727" width="15.88671875" style="117" customWidth="1"/>
    <col min="9728" max="9981" width="8.88671875" style="117"/>
    <col min="9982" max="9982" width="65" style="117" customWidth="1"/>
    <col min="9983" max="9983" width="15.88671875" style="117" customWidth="1"/>
    <col min="9984" max="10237" width="8.88671875" style="117"/>
    <col min="10238" max="10238" width="65" style="117" customWidth="1"/>
    <col min="10239" max="10239" width="15.88671875" style="117" customWidth="1"/>
    <col min="10240" max="10493" width="8.88671875" style="117"/>
    <col min="10494" max="10494" width="65" style="117" customWidth="1"/>
    <col min="10495" max="10495" width="15.88671875" style="117" customWidth="1"/>
    <col min="10496" max="10749" width="8.88671875" style="117"/>
    <col min="10750" max="10750" width="65" style="117" customWidth="1"/>
    <col min="10751" max="10751" width="15.88671875" style="117" customWidth="1"/>
    <col min="10752" max="11005" width="8.88671875" style="117"/>
    <col min="11006" max="11006" width="65" style="117" customWidth="1"/>
    <col min="11007" max="11007" width="15.88671875" style="117" customWidth="1"/>
    <col min="11008" max="11261" width="8.88671875" style="117"/>
    <col min="11262" max="11262" width="65" style="117" customWidth="1"/>
    <col min="11263" max="11263" width="15.88671875" style="117" customWidth="1"/>
    <col min="11264" max="11517" width="8.88671875" style="117"/>
    <col min="11518" max="11518" width="65" style="117" customWidth="1"/>
    <col min="11519" max="11519" width="15.88671875" style="117" customWidth="1"/>
    <col min="11520" max="11773" width="8.88671875" style="117"/>
    <col min="11774" max="11774" width="65" style="117" customWidth="1"/>
    <col min="11775" max="11775" width="15.88671875" style="117" customWidth="1"/>
    <col min="11776" max="12029" width="8.88671875" style="117"/>
    <col min="12030" max="12030" width="65" style="117" customWidth="1"/>
    <col min="12031" max="12031" width="15.88671875" style="117" customWidth="1"/>
    <col min="12032" max="12285" width="8.88671875" style="117"/>
    <col min="12286" max="12286" width="65" style="117" customWidth="1"/>
    <col min="12287" max="12287" width="15.88671875" style="117" customWidth="1"/>
    <col min="12288" max="12541" width="8.88671875" style="117"/>
    <col min="12542" max="12542" width="65" style="117" customWidth="1"/>
    <col min="12543" max="12543" width="15.88671875" style="117" customWidth="1"/>
    <col min="12544" max="12797" width="8.88671875" style="117"/>
    <col min="12798" max="12798" width="65" style="117" customWidth="1"/>
    <col min="12799" max="12799" width="15.88671875" style="117" customWidth="1"/>
    <col min="12800" max="13053" width="8.88671875" style="117"/>
    <col min="13054" max="13054" width="65" style="117" customWidth="1"/>
    <col min="13055" max="13055" width="15.88671875" style="117" customWidth="1"/>
    <col min="13056" max="13309" width="8.88671875" style="117"/>
    <col min="13310" max="13310" width="65" style="117" customWidth="1"/>
    <col min="13311" max="13311" width="15.88671875" style="117" customWidth="1"/>
    <col min="13312" max="13565" width="8.88671875" style="117"/>
    <col min="13566" max="13566" width="65" style="117" customWidth="1"/>
    <col min="13567" max="13567" width="15.88671875" style="117" customWidth="1"/>
    <col min="13568" max="13821" width="8.88671875" style="117"/>
    <col min="13822" max="13822" width="65" style="117" customWidth="1"/>
    <col min="13823" max="13823" width="15.88671875" style="117" customWidth="1"/>
    <col min="13824" max="14077" width="8.88671875" style="117"/>
    <col min="14078" max="14078" width="65" style="117" customWidth="1"/>
    <col min="14079" max="14079" width="15.88671875" style="117" customWidth="1"/>
    <col min="14080" max="14333" width="8.88671875" style="117"/>
    <col min="14334" max="14334" width="65" style="117" customWidth="1"/>
    <col min="14335" max="14335" width="15.88671875" style="117" customWidth="1"/>
    <col min="14336" max="14589" width="8.88671875" style="117"/>
    <col min="14590" max="14590" width="65" style="117" customWidth="1"/>
    <col min="14591" max="14591" width="15.88671875" style="117" customWidth="1"/>
    <col min="14592" max="14845" width="8.88671875" style="117"/>
    <col min="14846" max="14846" width="65" style="117" customWidth="1"/>
    <col min="14847" max="14847" width="15.88671875" style="117" customWidth="1"/>
    <col min="14848" max="15101" width="8.88671875" style="117"/>
    <col min="15102" max="15102" width="65" style="117" customWidth="1"/>
    <col min="15103" max="15103" width="15.88671875" style="117" customWidth="1"/>
    <col min="15104" max="15357" width="8.88671875" style="117"/>
    <col min="15358" max="15358" width="65" style="117" customWidth="1"/>
    <col min="15359" max="15359" width="15.88671875" style="117" customWidth="1"/>
    <col min="15360" max="15613" width="8.88671875" style="117"/>
    <col min="15614" max="15614" width="65" style="117" customWidth="1"/>
    <col min="15615" max="15615" width="15.88671875" style="117" customWidth="1"/>
    <col min="15616" max="15869" width="8.88671875" style="117"/>
    <col min="15870" max="15870" width="65" style="117" customWidth="1"/>
    <col min="15871" max="15871" width="15.88671875" style="117" customWidth="1"/>
    <col min="15872" max="16125" width="8.88671875" style="117"/>
    <col min="16126" max="16126" width="65" style="117" customWidth="1"/>
    <col min="16127" max="16127" width="15.88671875" style="117" customWidth="1"/>
    <col min="16128" max="16384" width="8.88671875" style="117"/>
  </cols>
  <sheetData>
    <row r="1" spans="1:4" ht="16.8" x14ac:dyDescent="0.3">
      <c r="A1" s="538" t="s">
        <v>92</v>
      </c>
      <c r="B1" s="539"/>
      <c r="C1" s="539"/>
      <c r="D1" s="539"/>
    </row>
    <row r="2" spans="1:4" ht="25.2" customHeight="1" thickBot="1" x14ac:dyDescent="0.3">
      <c r="A2" s="540" t="s">
        <v>455</v>
      </c>
      <c r="B2" s="541"/>
      <c r="C2" s="541"/>
      <c r="D2" s="541"/>
    </row>
    <row r="3" spans="1:4" ht="16.8" x14ac:dyDescent="0.25">
      <c r="A3" s="534" t="s">
        <v>450</v>
      </c>
      <c r="B3" s="536" t="s">
        <v>549</v>
      </c>
      <c r="C3" s="542" t="s">
        <v>519</v>
      </c>
      <c r="D3" s="543"/>
    </row>
    <row r="4" spans="1:4" ht="16.8" x14ac:dyDescent="0.25">
      <c r="A4" s="535"/>
      <c r="B4" s="537"/>
      <c r="C4" s="161">
        <v>2019</v>
      </c>
      <c r="D4" s="161">
        <v>2020</v>
      </c>
    </row>
    <row r="5" spans="1:4" ht="17.399999999999999" thickBot="1" x14ac:dyDescent="0.3">
      <c r="A5" s="190">
        <v>1</v>
      </c>
      <c r="B5" s="155">
        <v>2</v>
      </c>
      <c r="C5" s="162">
        <v>3</v>
      </c>
      <c r="D5" s="162">
        <v>4</v>
      </c>
    </row>
    <row r="6" spans="1:4" ht="16.8" x14ac:dyDescent="0.25">
      <c r="A6" s="163" t="s">
        <v>909</v>
      </c>
      <c r="B6" s="164" t="s">
        <v>546</v>
      </c>
      <c r="C6" s="165">
        <v>69298</v>
      </c>
      <c r="D6" s="165">
        <v>72958</v>
      </c>
    </row>
    <row r="7" spans="1:4" ht="16.8" x14ac:dyDescent="0.25">
      <c r="A7" s="49" t="s">
        <v>451</v>
      </c>
      <c r="B7" s="66" t="s">
        <v>546</v>
      </c>
      <c r="C7" s="165">
        <v>44994</v>
      </c>
      <c r="D7" s="165">
        <v>43063</v>
      </c>
    </row>
    <row r="8" spans="1:4" ht="16.8" x14ac:dyDescent="0.25">
      <c r="A8" s="49" t="s">
        <v>243</v>
      </c>
      <c r="B8" s="66" t="s">
        <v>546</v>
      </c>
      <c r="C8" s="165"/>
      <c r="D8" s="165"/>
    </row>
    <row r="9" spans="1:4" ht="16.8" x14ac:dyDescent="0.25">
      <c r="A9" s="49" t="s">
        <v>910</v>
      </c>
      <c r="B9" s="66" t="s">
        <v>546</v>
      </c>
      <c r="C9" s="165">
        <v>855</v>
      </c>
      <c r="D9" s="165">
        <v>835</v>
      </c>
    </row>
    <row r="10" spans="1:4" ht="16.8" x14ac:dyDescent="0.25">
      <c r="A10" s="49" t="s">
        <v>493</v>
      </c>
      <c r="B10" s="66" t="s">
        <v>546</v>
      </c>
      <c r="C10" s="165">
        <v>1472</v>
      </c>
      <c r="D10" s="165">
        <v>1415</v>
      </c>
    </row>
    <row r="11" spans="1:4" ht="16.8" x14ac:dyDescent="0.25">
      <c r="A11" s="49" t="s">
        <v>494</v>
      </c>
      <c r="B11" s="66" t="s">
        <v>546</v>
      </c>
      <c r="C11" s="165">
        <v>11755</v>
      </c>
      <c r="D11" s="165">
        <v>11355</v>
      </c>
    </row>
    <row r="12" spans="1:4" ht="20.399999999999999" customHeight="1" x14ac:dyDescent="0.25">
      <c r="A12" s="49" t="s">
        <v>669</v>
      </c>
      <c r="B12" s="66" t="s">
        <v>546</v>
      </c>
      <c r="C12" s="165">
        <v>859</v>
      </c>
      <c r="D12" s="165">
        <v>848</v>
      </c>
    </row>
    <row r="13" spans="1:4" ht="33.6" x14ac:dyDescent="0.25">
      <c r="A13" s="49" t="s">
        <v>670</v>
      </c>
      <c r="B13" s="66" t="s">
        <v>546</v>
      </c>
      <c r="C13" s="165">
        <v>568</v>
      </c>
      <c r="D13" s="165">
        <v>545</v>
      </c>
    </row>
    <row r="14" spans="1:4" ht="16.8" x14ac:dyDescent="0.25">
      <c r="A14" s="49" t="s">
        <v>452</v>
      </c>
      <c r="B14" s="66" t="s">
        <v>546</v>
      </c>
      <c r="C14" s="165">
        <v>2119</v>
      </c>
      <c r="D14" s="165">
        <v>1964</v>
      </c>
    </row>
    <row r="15" spans="1:4" ht="18.600000000000001" customHeight="1" x14ac:dyDescent="0.25">
      <c r="A15" s="49" t="s">
        <v>671</v>
      </c>
      <c r="B15" s="66" t="s">
        <v>546</v>
      </c>
      <c r="C15" s="165">
        <v>14503</v>
      </c>
      <c r="D15" s="165">
        <v>13799</v>
      </c>
    </row>
    <row r="16" spans="1:4" ht="16.8" x14ac:dyDescent="0.25">
      <c r="A16" s="49" t="s">
        <v>672</v>
      </c>
      <c r="B16" s="66" t="s">
        <v>546</v>
      </c>
      <c r="C16" s="165">
        <v>471</v>
      </c>
      <c r="D16" s="165">
        <v>403</v>
      </c>
    </row>
    <row r="17" spans="1:4" ht="16.8" x14ac:dyDescent="0.25">
      <c r="A17" s="49" t="s">
        <v>673</v>
      </c>
      <c r="B17" s="66" t="s">
        <v>546</v>
      </c>
      <c r="C17" s="165">
        <v>2176</v>
      </c>
      <c r="D17" s="165">
        <v>2100</v>
      </c>
    </row>
    <row r="18" spans="1:4" ht="16.8" x14ac:dyDescent="0.25">
      <c r="A18" s="49" t="s">
        <v>674</v>
      </c>
      <c r="B18" s="66" t="s">
        <v>546</v>
      </c>
      <c r="C18" s="165">
        <v>459</v>
      </c>
      <c r="D18" s="165">
        <v>456</v>
      </c>
    </row>
    <row r="19" spans="1:4" ht="16.8" x14ac:dyDescent="0.25">
      <c r="A19" s="49" t="s">
        <v>675</v>
      </c>
      <c r="B19" s="66" t="s">
        <v>546</v>
      </c>
      <c r="C19" s="165">
        <v>119</v>
      </c>
      <c r="D19" s="165">
        <v>110</v>
      </c>
    </row>
    <row r="20" spans="1:4" ht="16.8" x14ac:dyDescent="0.25">
      <c r="A20" s="49" t="s">
        <v>676</v>
      </c>
      <c r="B20" s="66" t="s">
        <v>546</v>
      </c>
      <c r="C20" s="165">
        <v>1191</v>
      </c>
      <c r="D20" s="165">
        <v>1140</v>
      </c>
    </row>
    <row r="21" spans="1:4" ht="16.8" x14ac:dyDescent="0.25">
      <c r="A21" s="49" t="s">
        <v>677</v>
      </c>
      <c r="B21" s="66" t="s">
        <v>546</v>
      </c>
      <c r="C21" s="165">
        <v>405</v>
      </c>
      <c r="D21" s="165">
        <v>380</v>
      </c>
    </row>
    <row r="22" spans="1:4" ht="16.8" x14ac:dyDescent="0.25">
      <c r="A22" s="49" t="s">
        <v>678</v>
      </c>
      <c r="B22" s="66" t="s">
        <v>546</v>
      </c>
      <c r="C22" s="165">
        <v>796</v>
      </c>
      <c r="D22" s="165">
        <v>775</v>
      </c>
    </row>
    <row r="23" spans="1:4" ht="18.600000000000001" customHeight="1" x14ac:dyDescent="0.25">
      <c r="A23" s="49" t="s">
        <v>679</v>
      </c>
      <c r="B23" s="66" t="s">
        <v>546</v>
      </c>
      <c r="C23" s="165">
        <v>2168</v>
      </c>
      <c r="D23" s="165">
        <v>2050</v>
      </c>
    </row>
    <row r="24" spans="1:4" ht="16.8" x14ac:dyDescent="0.25">
      <c r="A24" s="49" t="s">
        <v>453</v>
      </c>
      <c r="B24" s="66" t="s">
        <v>546</v>
      </c>
      <c r="C24" s="165">
        <v>2419</v>
      </c>
      <c r="D24" s="165">
        <v>2398</v>
      </c>
    </row>
    <row r="25" spans="1:4" ht="16.8" x14ac:dyDescent="0.25">
      <c r="A25" s="49" t="s">
        <v>680</v>
      </c>
      <c r="B25" s="66" t="s">
        <v>546</v>
      </c>
      <c r="C25" s="165">
        <v>1663</v>
      </c>
      <c r="D25" s="165">
        <v>1680</v>
      </c>
    </row>
    <row r="26" spans="1:4" ht="33.6" x14ac:dyDescent="0.25">
      <c r="A26" s="49" t="s">
        <v>681</v>
      </c>
      <c r="B26" s="66" t="s">
        <v>546</v>
      </c>
      <c r="C26" s="165">
        <v>260</v>
      </c>
      <c r="D26" s="165">
        <v>305</v>
      </c>
    </row>
    <row r="27" spans="1:4" ht="16.8" x14ac:dyDescent="0.25">
      <c r="A27" s="49" t="s">
        <v>682</v>
      </c>
      <c r="B27" s="66" t="s">
        <v>546</v>
      </c>
      <c r="C27" s="165">
        <v>724</v>
      </c>
      <c r="D27" s="165">
        <v>505</v>
      </c>
    </row>
    <row r="28" spans="1:4" ht="16.8" x14ac:dyDescent="0.25">
      <c r="A28" s="49" t="s">
        <v>93</v>
      </c>
      <c r="B28" s="66" t="s">
        <v>546</v>
      </c>
      <c r="C28" s="165"/>
      <c r="D28" s="165"/>
    </row>
    <row r="29" spans="1:4" ht="16.8" x14ac:dyDescent="0.25">
      <c r="A29" s="49" t="s">
        <v>911</v>
      </c>
      <c r="B29" s="66" t="s">
        <v>546</v>
      </c>
      <c r="C29" s="165"/>
      <c r="D29" s="165"/>
    </row>
    <row r="30" spans="1:4" ht="16.8" x14ac:dyDescent="0.25">
      <c r="A30" s="49" t="s">
        <v>912</v>
      </c>
      <c r="B30" s="66"/>
      <c r="C30" s="165"/>
      <c r="D30" s="165"/>
    </row>
    <row r="31" spans="1:4" ht="16.8" x14ac:dyDescent="0.25">
      <c r="A31" s="49" t="s">
        <v>913</v>
      </c>
      <c r="B31" s="66" t="s">
        <v>546</v>
      </c>
      <c r="C31" s="165">
        <v>280</v>
      </c>
      <c r="D31" s="165">
        <v>268</v>
      </c>
    </row>
    <row r="32" spans="1:4" ht="33.6" x14ac:dyDescent="0.25">
      <c r="A32" s="49" t="s">
        <v>914</v>
      </c>
      <c r="B32" s="66" t="s">
        <v>546</v>
      </c>
      <c r="C32" s="165">
        <v>12608</v>
      </c>
      <c r="D32" s="165">
        <v>15845</v>
      </c>
    </row>
    <row r="33" spans="1:4" ht="33.6" x14ac:dyDescent="0.25">
      <c r="A33" s="49" t="s">
        <v>915</v>
      </c>
      <c r="B33" s="66" t="s">
        <v>546</v>
      </c>
      <c r="C33" s="165">
        <v>11696</v>
      </c>
      <c r="D33" s="165">
        <v>14050</v>
      </c>
    </row>
    <row r="34" spans="1:4" ht="37.950000000000003" customHeight="1" x14ac:dyDescent="0.25">
      <c r="A34" s="49" t="s">
        <v>683</v>
      </c>
      <c r="B34" s="66" t="s">
        <v>12</v>
      </c>
      <c r="C34" s="165">
        <v>0.42</v>
      </c>
      <c r="D34" s="165">
        <v>0.38</v>
      </c>
    </row>
    <row r="35" spans="1:4" ht="36" customHeight="1" x14ac:dyDescent="0.25">
      <c r="A35" s="49" t="s">
        <v>87</v>
      </c>
      <c r="B35" s="66" t="s">
        <v>48</v>
      </c>
      <c r="C35" s="165">
        <v>39420</v>
      </c>
      <c r="D35" s="165">
        <v>40967</v>
      </c>
    </row>
    <row r="36" spans="1:4" ht="16.8" x14ac:dyDescent="0.25">
      <c r="A36" s="49" t="s">
        <v>732</v>
      </c>
      <c r="B36" s="66"/>
      <c r="C36" s="165"/>
      <c r="D36" s="165"/>
    </row>
    <row r="37" spans="1:4" ht="16.8" x14ac:dyDescent="0.25">
      <c r="A37" s="49" t="s">
        <v>733</v>
      </c>
      <c r="B37" s="66" t="s">
        <v>48</v>
      </c>
      <c r="C37" s="165">
        <v>27065</v>
      </c>
      <c r="D37" s="165">
        <v>25549</v>
      </c>
    </row>
    <row r="38" spans="1:4" ht="16.8" x14ac:dyDescent="0.25">
      <c r="A38" s="49" t="s">
        <v>734</v>
      </c>
      <c r="B38" s="66" t="s">
        <v>48</v>
      </c>
      <c r="C38" s="165"/>
      <c r="D38" s="165"/>
    </row>
    <row r="39" spans="1:4" ht="16.8" x14ac:dyDescent="0.25">
      <c r="A39" s="49" t="s">
        <v>735</v>
      </c>
      <c r="B39" s="66" t="s">
        <v>48</v>
      </c>
      <c r="C39" s="165">
        <v>41226</v>
      </c>
      <c r="D39" s="165">
        <v>44569</v>
      </c>
    </row>
    <row r="40" spans="1:4" ht="19.2" customHeight="1" x14ac:dyDescent="0.25">
      <c r="A40" s="49" t="s">
        <v>669</v>
      </c>
      <c r="B40" s="66" t="s">
        <v>48</v>
      </c>
      <c r="C40" s="165"/>
      <c r="D40" s="165"/>
    </row>
    <row r="41" spans="1:4" ht="33.6" x14ac:dyDescent="0.25">
      <c r="A41" s="49" t="s">
        <v>736</v>
      </c>
      <c r="B41" s="66"/>
      <c r="C41" s="165"/>
      <c r="D41" s="165"/>
    </row>
    <row r="42" spans="1:4" ht="16.8" x14ac:dyDescent="0.25">
      <c r="A42" s="49" t="s">
        <v>737</v>
      </c>
      <c r="B42" s="66" t="s">
        <v>48</v>
      </c>
      <c r="C42" s="165">
        <v>47502</v>
      </c>
      <c r="D42" s="165">
        <v>29502</v>
      </c>
    </row>
    <row r="43" spans="1:4" ht="18.600000000000001" customHeight="1" x14ac:dyDescent="0.25">
      <c r="A43" s="49" t="s">
        <v>738</v>
      </c>
      <c r="B43" s="66" t="s">
        <v>48</v>
      </c>
      <c r="C43" s="165"/>
      <c r="D43" s="165"/>
    </row>
    <row r="44" spans="1:4" ht="16.8" x14ac:dyDescent="0.25">
      <c r="A44" s="49" t="s">
        <v>673</v>
      </c>
      <c r="B44" s="66"/>
      <c r="C44" s="165">
        <v>55031</v>
      </c>
      <c r="D44" s="165">
        <v>54516</v>
      </c>
    </row>
    <row r="45" spans="1:4" ht="16.8" x14ac:dyDescent="0.25">
      <c r="A45" s="49" t="s">
        <v>739</v>
      </c>
      <c r="B45" s="66" t="s">
        <v>48</v>
      </c>
      <c r="C45" s="165"/>
      <c r="D45" s="165"/>
    </row>
    <row r="46" spans="1:4" ht="16.8" x14ac:dyDescent="0.25">
      <c r="A46" s="49" t="s">
        <v>674</v>
      </c>
      <c r="B46" s="66" t="s">
        <v>48</v>
      </c>
      <c r="C46" s="165"/>
      <c r="D46" s="165"/>
    </row>
    <row r="47" spans="1:4" ht="16.8" x14ac:dyDescent="0.25">
      <c r="A47" s="49" t="s">
        <v>740</v>
      </c>
      <c r="B47" s="66" t="s">
        <v>48</v>
      </c>
      <c r="C47" s="165"/>
      <c r="D47" s="165"/>
    </row>
    <row r="48" spans="1:4" ht="16.8" x14ac:dyDescent="0.25">
      <c r="A48" s="49" t="s">
        <v>741</v>
      </c>
      <c r="B48" s="66" t="s">
        <v>48</v>
      </c>
      <c r="C48" s="165"/>
      <c r="D48" s="165"/>
    </row>
    <row r="49" spans="1:4" ht="16.8" x14ac:dyDescent="0.25">
      <c r="A49" s="49" t="s">
        <v>677</v>
      </c>
      <c r="B49" s="66" t="s">
        <v>48</v>
      </c>
      <c r="C49" s="165"/>
      <c r="D49" s="165"/>
    </row>
    <row r="50" spans="1:4" ht="16.8" x14ac:dyDescent="0.25">
      <c r="A50" s="49" t="s">
        <v>678</v>
      </c>
      <c r="B50" s="66" t="s">
        <v>48</v>
      </c>
      <c r="C50" s="165"/>
      <c r="D50" s="165"/>
    </row>
    <row r="51" spans="1:4" ht="18" customHeight="1" x14ac:dyDescent="0.25">
      <c r="A51" s="49" t="s">
        <v>742</v>
      </c>
      <c r="B51" s="66" t="s">
        <v>48</v>
      </c>
      <c r="C51" s="165"/>
      <c r="D51" s="165"/>
    </row>
    <row r="52" spans="1:4" ht="16.8" x14ac:dyDescent="0.25">
      <c r="A52" s="49" t="s">
        <v>743</v>
      </c>
      <c r="B52" s="66" t="s">
        <v>48</v>
      </c>
      <c r="C52" s="165">
        <v>30374</v>
      </c>
      <c r="D52" s="165">
        <v>32864</v>
      </c>
    </row>
    <row r="53" spans="1:4" ht="16.8" x14ac:dyDescent="0.25">
      <c r="A53" s="49" t="s">
        <v>744</v>
      </c>
      <c r="B53" s="66" t="s">
        <v>48</v>
      </c>
      <c r="C53" s="165">
        <v>31834</v>
      </c>
      <c r="D53" s="165">
        <v>35134</v>
      </c>
    </row>
    <row r="54" spans="1:4" ht="33.6" x14ac:dyDescent="0.25">
      <c r="A54" s="49" t="s">
        <v>681</v>
      </c>
      <c r="B54" s="66" t="s">
        <v>48</v>
      </c>
      <c r="C54" s="165">
        <v>31776</v>
      </c>
      <c r="D54" s="165">
        <v>32971</v>
      </c>
    </row>
    <row r="55" spans="1:4" ht="16.8" x14ac:dyDescent="0.25">
      <c r="A55" s="49" t="s">
        <v>745</v>
      </c>
      <c r="B55" s="66" t="s">
        <v>48</v>
      </c>
      <c r="C55" s="165"/>
      <c r="D55" s="165"/>
    </row>
  </sheetData>
  <mergeCells count="5">
    <mergeCell ref="A3:A4"/>
    <mergeCell ref="B3:B4"/>
    <mergeCell ref="A1:D1"/>
    <mergeCell ref="A2:D2"/>
    <mergeCell ref="C3:D3"/>
  </mergeCells>
  <hyperlinks>
    <hyperlink ref="A38" location="_ftn1" display="_ftn1"/>
  </hyperlinks>
  <printOptions horizontalCentered="1"/>
  <pageMargins left="0.78740157480314965" right="0.59055118110236227" top="0.78740157480314965" bottom="0.59055118110236227" header="0.31496062992125984" footer="0.31496062992125984"/>
  <pageSetup paperSize="9" scale="70" fitToHeight="3" orientation="portrait" r:id="rId1"/>
  <headerFooter alignWithMargins="0">
    <oddFooter>&amp;C&amp;P&amp;R&amp;A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7"/>
  <sheetViews>
    <sheetView view="pageBreakPreview" zoomScale="90" zoomScaleNormal="100" zoomScaleSheetLayoutView="90" workbookViewId="0">
      <pane ySplit="5" topLeftCell="A18" activePane="bottomLeft" state="frozen"/>
      <selection activeCell="D95" sqref="D95"/>
      <selection pane="bottomLeft" activeCell="J14" sqref="J14"/>
    </sheetView>
  </sheetViews>
  <sheetFormatPr defaultRowHeight="13.2" x14ac:dyDescent="0.25"/>
  <cols>
    <col min="1" max="1" width="61.6640625" style="215" customWidth="1"/>
    <col min="2" max="2" width="18.6640625" style="215" customWidth="1"/>
    <col min="3" max="3" width="18.6640625" style="217" customWidth="1"/>
    <col min="4" max="4" width="16" style="217" customWidth="1"/>
    <col min="5" max="16384" width="8.88671875" style="215"/>
  </cols>
  <sheetData>
    <row r="1" spans="1:4" ht="16.8" x14ac:dyDescent="0.3">
      <c r="A1" s="500" t="s">
        <v>235</v>
      </c>
      <c r="B1" s="495"/>
      <c r="C1" s="495"/>
      <c r="D1" s="495"/>
    </row>
    <row r="2" spans="1:4" ht="27" customHeight="1" thickBot="1" x14ac:dyDescent="0.3">
      <c r="A2" s="429" t="s">
        <v>479</v>
      </c>
      <c r="B2" s="435"/>
      <c r="C2" s="435"/>
      <c r="D2" s="435"/>
    </row>
    <row r="3" spans="1:4" ht="16.8" x14ac:dyDescent="0.25">
      <c r="A3" s="381" t="s">
        <v>544</v>
      </c>
      <c r="B3" s="492" t="s">
        <v>549</v>
      </c>
      <c r="C3" s="208" t="s">
        <v>519</v>
      </c>
      <c r="D3" s="208" t="s">
        <v>519</v>
      </c>
    </row>
    <row r="4" spans="1:4" ht="16.8" x14ac:dyDescent="0.25">
      <c r="A4" s="544"/>
      <c r="B4" s="545"/>
      <c r="C4" s="170">
        <v>2019</v>
      </c>
      <c r="D4" s="170">
        <v>2020</v>
      </c>
    </row>
    <row r="5" spans="1:4" ht="17.399999999999999" thickBot="1" x14ac:dyDescent="0.3">
      <c r="A5" s="33">
        <v>1</v>
      </c>
      <c r="B5" s="25">
        <v>2</v>
      </c>
      <c r="C5" s="124">
        <v>3</v>
      </c>
      <c r="D5" s="124">
        <v>4</v>
      </c>
    </row>
    <row r="6" spans="1:4" ht="69.599999999999994" customHeight="1" x14ac:dyDescent="0.25">
      <c r="A6" s="24" t="s">
        <v>460</v>
      </c>
      <c r="B6" s="187" t="s">
        <v>56</v>
      </c>
      <c r="C6" s="121">
        <v>18625</v>
      </c>
      <c r="D6" s="121">
        <v>34300</v>
      </c>
    </row>
    <row r="7" spans="1:4" ht="16.8" x14ac:dyDescent="0.25">
      <c r="A7" s="23" t="s">
        <v>461</v>
      </c>
      <c r="B7" s="22"/>
      <c r="C7" s="205"/>
      <c r="D7" s="205"/>
    </row>
    <row r="8" spans="1:4" ht="16.8" x14ac:dyDescent="0.25">
      <c r="A8" s="23" t="s">
        <v>462</v>
      </c>
      <c r="B8" s="22" t="s">
        <v>55</v>
      </c>
      <c r="C8" s="205">
        <v>0</v>
      </c>
      <c r="D8" s="205"/>
    </row>
    <row r="9" spans="1:4" ht="16.8" x14ac:dyDescent="0.25">
      <c r="A9" s="23" t="s">
        <v>463</v>
      </c>
      <c r="B9" s="22" t="s">
        <v>55</v>
      </c>
      <c r="C9" s="205">
        <v>0</v>
      </c>
      <c r="D9" s="205">
        <v>24875</v>
      </c>
    </row>
    <row r="10" spans="1:4" ht="16.8" x14ac:dyDescent="0.25">
      <c r="A10" s="23" t="s">
        <v>464</v>
      </c>
      <c r="B10" s="22" t="s">
        <v>55</v>
      </c>
      <c r="C10" s="205">
        <v>835</v>
      </c>
      <c r="D10" s="205">
        <v>9425</v>
      </c>
    </row>
    <row r="11" spans="1:4" ht="16.8" x14ac:dyDescent="0.25">
      <c r="A11" s="23" t="s">
        <v>465</v>
      </c>
      <c r="B11" s="22" t="s">
        <v>55</v>
      </c>
      <c r="C11" s="205">
        <v>17790</v>
      </c>
      <c r="D11" s="205"/>
    </row>
    <row r="12" spans="1:4" ht="16.8" x14ac:dyDescent="0.25">
      <c r="A12" s="23" t="s">
        <v>94</v>
      </c>
      <c r="B12" s="22" t="s">
        <v>55</v>
      </c>
      <c r="C12" s="205"/>
      <c r="D12" s="205"/>
    </row>
    <row r="13" spans="1:4" ht="19.2" x14ac:dyDescent="0.25">
      <c r="A13" s="23" t="s">
        <v>466</v>
      </c>
      <c r="B13" s="22" t="s">
        <v>95</v>
      </c>
      <c r="C13" s="205">
        <v>0.4</v>
      </c>
      <c r="D13" s="205"/>
    </row>
    <row r="14" spans="1:4" ht="36.6" customHeight="1" x14ac:dyDescent="0.25">
      <c r="A14" s="23" t="s">
        <v>467</v>
      </c>
      <c r="B14" s="22" t="s">
        <v>468</v>
      </c>
      <c r="C14" s="205">
        <v>16.100000000000001</v>
      </c>
      <c r="D14" s="205">
        <v>16.5</v>
      </c>
    </row>
    <row r="15" spans="1:4" ht="19.2" x14ac:dyDescent="0.25">
      <c r="A15" s="23" t="s">
        <v>469</v>
      </c>
      <c r="B15" s="22" t="s">
        <v>96</v>
      </c>
      <c r="C15" s="205"/>
      <c r="D15" s="205"/>
    </row>
    <row r="16" spans="1:4" ht="33.6" x14ac:dyDescent="0.25">
      <c r="A16" s="23" t="s">
        <v>470</v>
      </c>
      <c r="B16" s="22" t="s">
        <v>12</v>
      </c>
      <c r="C16" s="205"/>
      <c r="D16" s="205"/>
    </row>
    <row r="17" spans="1:4" ht="33.6" x14ac:dyDescent="0.25">
      <c r="A17" s="23" t="s">
        <v>471</v>
      </c>
      <c r="B17" s="22" t="s">
        <v>225</v>
      </c>
      <c r="C17" s="205"/>
      <c r="D17" s="205"/>
    </row>
    <row r="18" spans="1:4" ht="33.6" x14ac:dyDescent="0.25">
      <c r="A18" s="23" t="s">
        <v>472</v>
      </c>
      <c r="B18" s="22" t="s">
        <v>95</v>
      </c>
      <c r="C18" s="205">
        <v>17.3</v>
      </c>
      <c r="D18" s="205">
        <v>17.3</v>
      </c>
    </row>
    <row r="19" spans="1:4" ht="19.2" x14ac:dyDescent="0.25">
      <c r="A19" s="23" t="s">
        <v>473</v>
      </c>
      <c r="B19" s="22" t="s">
        <v>95</v>
      </c>
      <c r="C19" s="205"/>
      <c r="D19" s="205"/>
    </row>
    <row r="20" spans="1:4" ht="16.8" x14ac:dyDescent="0.25">
      <c r="A20" s="23" t="s">
        <v>474</v>
      </c>
      <c r="B20" s="22"/>
      <c r="C20" s="205"/>
      <c r="D20" s="205"/>
    </row>
    <row r="21" spans="1:4" ht="16.8" x14ac:dyDescent="0.25">
      <c r="A21" s="23" t="s">
        <v>475</v>
      </c>
      <c r="B21" s="22"/>
      <c r="C21" s="205"/>
      <c r="D21" s="205"/>
    </row>
    <row r="22" spans="1:4" ht="16.8" x14ac:dyDescent="0.25">
      <c r="A22" s="23" t="s">
        <v>476</v>
      </c>
      <c r="B22" s="22"/>
      <c r="C22" s="205"/>
      <c r="D22" s="205"/>
    </row>
    <row r="23" spans="1:4" ht="16.8" x14ac:dyDescent="0.25">
      <c r="A23" s="23" t="s">
        <v>97</v>
      </c>
      <c r="B23" s="22"/>
      <c r="C23" s="205"/>
      <c r="D23" s="205"/>
    </row>
    <row r="24" spans="1:4" ht="33.6" x14ac:dyDescent="0.25">
      <c r="A24" s="23" t="s">
        <v>434</v>
      </c>
      <c r="B24" s="22" t="s">
        <v>95</v>
      </c>
      <c r="C24" s="205">
        <v>0.17</v>
      </c>
      <c r="D24" s="205">
        <v>0.13400000000000001</v>
      </c>
    </row>
    <row r="25" spans="1:4" ht="16.8" x14ac:dyDescent="0.25">
      <c r="A25" s="23" t="s">
        <v>477</v>
      </c>
      <c r="B25" s="22" t="s">
        <v>162</v>
      </c>
      <c r="C25" s="205"/>
      <c r="D25" s="205"/>
    </row>
    <row r="26" spans="1:4" ht="33.6" x14ac:dyDescent="0.25">
      <c r="A26" s="23" t="s">
        <v>227</v>
      </c>
      <c r="B26" s="22" t="s">
        <v>98</v>
      </c>
      <c r="C26" s="205">
        <v>753</v>
      </c>
      <c r="D26" s="205">
        <v>437</v>
      </c>
    </row>
    <row r="27" spans="1:4" ht="19.2" x14ac:dyDescent="0.25">
      <c r="A27" s="23" t="s">
        <v>226</v>
      </c>
      <c r="B27" s="22" t="s">
        <v>98</v>
      </c>
      <c r="C27" s="205">
        <v>251.9</v>
      </c>
      <c r="D27" s="205">
        <v>150</v>
      </c>
    </row>
    <row r="28" spans="1:4" ht="16.8" x14ac:dyDescent="0.25">
      <c r="A28" s="23" t="s">
        <v>478</v>
      </c>
      <c r="B28" s="22" t="s">
        <v>13</v>
      </c>
      <c r="C28" s="205">
        <v>13.7</v>
      </c>
      <c r="D28" s="205">
        <v>13.6</v>
      </c>
    </row>
    <row r="29" spans="1:4" ht="33.6" x14ac:dyDescent="0.25">
      <c r="A29" s="23" t="s">
        <v>728</v>
      </c>
      <c r="B29" s="22" t="s">
        <v>47</v>
      </c>
      <c r="C29" s="205">
        <v>10</v>
      </c>
      <c r="D29" s="205">
        <v>9</v>
      </c>
    </row>
    <row r="30" spans="1:4" ht="16.8" x14ac:dyDescent="0.25">
      <c r="A30" s="23" t="s">
        <v>729</v>
      </c>
      <c r="B30" s="22" t="s">
        <v>468</v>
      </c>
      <c r="C30" s="205">
        <v>485.3</v>
      </c>
      <c r="D30" s="205">
        <v>505.3</v>
      </c>
    </row>
    <row r="31" spans="1:4" x14ac:dyDescent="0.25">
      <c r="A31" s="216"/>
      <c r="B31" s="216"/>
    </row>
    <row r="32" spans="1:4" x14ac:dyDescent="0.25">
      <c r="A32" s="216"/>
      <c r="B32" s="216"/>
    </row>
    <row r="33" spans="1:2" x14ac:dyDescent="0.25">
      <c r="A33" s="216"/>
      <c r="B33" s="216"/>
    </row>
    <row r="34" spans="1:2" x14ac:dyDescent="0.25">
      <c r="A34" s="216"/>
      <c r="B34" s="216"/>
    </row>
    <row r="35" spans="1:2" x14ac:dyDescent="0.25">
      <c r="A35" s="216"/>
      <c r="B35" s="216"/>
    </row>
    <row r="36" spans="1:2" x14ac:dyDescent="0.25">
      <c r="A36" s="216"/>
      <c r="B36" s="216"/>
    </row>
    <row r="37" spans="1:2" x14ac:dyDescent="0.25">
      <c r="A37" s="216"/>
      <c r="B37" s="216"/>
    </row>
  </sheetData>
  <mergeCells count="4">
    <mergeCell ref="A1:D1"/>
    <mergeCell ref="A2:D2"/>
    <mergeCell ref="A3:A4"/>
    <mergeCell ref="B3:B4"/>
  </mergeCells>
  <printOptions horizontalCentered="1"/>
  <pageMargins left="0.59055118110236227" right="0.59055118110236227" top="0.78740157480314965" bottom="0.59055118110236227" header="0.31496062992125984" footer="0.31496062992125984"/>
  <pageSetup paperSize="9" scale="80" fitToHeight="3" orientation="portrait" r:id="rId1"/>
  <headerFooter alignWithMargins="0">
    <oddFooter>&amp;C&amp;P&amp;R&amp;A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2">
    <pageSetUpPr fitToPage="1"/>
  </sheetPr>
  <dimension ref="A1:F13"/>
  <sheetViews>
    <sheetView view="pageBreakPreview" zoomScaleNormal="100" workbookViewId="0">
      <selection activeCell="J12" sqref="J12"/>
    </sheetView>
  </sheetViews>
  <sheetFormatPr defaultRowHeight="13.2" x14ac:dyDescent="0.25"/>
  <cols>
    <col min="1" max="1" width="53.109375" customWidth="1"/>
    <col min="2" max="2" width="24.44140625" customWidth="1"/>
    <col min="3" max="3" width="16.44140625" customWidth="1"/>
    <col min="4" max="4" width="12.88671875" customWidth="1"/>
    <col min="5" max="5" width="0.109375" customWidth="1"/>
  </cols>
  <sheetData>
    <row r="1" spans="1:6" ht="16.8" x14ac:dyDescent="0.3">
      <c r="A1" s="350" t="s">
        <v>99</v>
      </c>
      <c r="B1" s="350"/>
      <c r="C1" s="350"/>
      <c r="D1" s="350"/>
    </row>
    <row r="2" spans="1:6" ht="28.2" customHeight="1" thickBot="1" x14ac:dyDescent="0.3">
      <c r="A2" s="490" t="s">
        <v>529</v>
      </c>
      <c r="B2" s="491"/>
      <c r="C2" s="491"/>
    </row>
    <row r="3" spans="1:6" ht="16.95" customHeight="1" x14ac:dyDescent="0.25">
      <c r="A3" s="381" t="s">
        <v>45</v>
      </c>
      <c r="B3" s="492" t="s">
        <v>549</v>
      </c>
      <c r="C3" s="95" t="s">
        <v>519</v>
      </c>
      <c r="D3" s="168" t="s">
        <v>519</v>
      </c>
    </row>
    <row r="4" spans="1:6" ht="16.8" x14ac:dyDescent="0.25">
      <c r="A4" s="382"/>
      <c r="B4" s="398"/>
      <c r="C4" s="15">
        <v>2019</v>
      </c>
      <c r="D4" s="170">
        <v>2020</v>
      </c>
    </row>
    <row r="5" spans="1:6" ht="17.399999999999999" thickBot="1" x14ac:dyDescent="0.3">
      <c r="A5" s="27">
        <v>1</v>
      </c>
      <c r="B5" s="28">
        <v>2</v>
      </c>
      <c r="C5" s="28">
        <v>3</v>
      </c>
      <c r="D5" s="28">
        <v>3</v>
      </c>
    </row>
    <row r="6" spans="1:6" ht="33.6" x14ac:dyDescent="0.25">
      <c r="A6" s="24" t="s">
        <v>100</v>
      </c>
      <c r="B6" s="22" t="s">
        <v>47</v>
      </c>
      <c r="C6" s="205">
        <v>921</v>
      </c>
      <c r="D6" s="205">
        <v>901</v>
      </c>
      <c r="F6" s="29"/>
    </row>
    <row r="7" spans="1:6" ht="16.8" x14ac:dyDescent="0.25">
      <c r="A7" s="24" t="s">
        <v>44</v>
      </c>
      <c r="B7" s="26"/>
      <c r="C7" s="205"/>
      <c r="D7" s="205"/>
      <c r="F7" s="38"/>
    </row>
    <row r="8" spans="1:6" ht="16.8" x14ac:dyDescent="0.25">
      <c r="A8" s="23" t="s">
        <v>731</v>
      </c>
      <c r="B8" s="22" t="s">
        <v>47</v>
      </c>
      <c r="C8" s="205">
        <v>186</v>
      </c>
      <c r="D8" s="205">
        <v>253</v>
      </c>
      <c r="F8" s="38"/>
    </row>
    <row r="9" spans="1:6" ht="16.8" x14ac:dyDescent="0.25">
      <c r="A9" s="23" t="s">
        <v>102</v>
      </c>
      <c r="B9" s="22" t="s">
        <v>47</v>
      </c>
      <c r="C9" s="205">
        <v>118</v>
      </c>
      <c r="D9" s="205">
        <v>164</v>
      </c>
      <c r="F9" s="38"/>
    </row>
    <row r="10" spans="1:6" ht="33.6" x14ac:dyDescent="0.25">
      <c r="A10" s="23" t="s">
        <v>103</v>
      </c>
      <c r="B10" s="22" t="s">
        <v>47</v>
      </c>
      <c r="C10" s="205">
        <v>16</v>
      </c>
      <c r="D10" s="205">
        <v>23</v>
      </c>
      <c r="F10" s="38"/>
    </row>
    <row r="11" spans="1:6" ht="33.6" x14ac:dyDescent="0.3">
      <c r="A11" s="24" t="s">
        <v>101</v>
      </c>
      <c r="B11" s="22" t="s">
        <v>47</v>
      </c>
      <c r="C11" s="205">
        <v>209</v>
      </c>
      <c r="D11" s="205">
        <v>192</v>
      </c>
      <c r="F11" s="224"/>
    </row>
    <row r="12" spans="1:6" ht="16.8" x14ac:dyDescent="0.25">
      <c r="A12" s="23" t="s">
        <v>480</v>
      </c>
      <c r="B12" s="22" t="s">
        <v>12</v>
      </c>
      <c r="C12" s="22">
        <v>63.21</v>
      </c>
      <c r="D12" s="22">
        <v>63.1</v>
      </c>
      <c r="F12" s="38"/>
    </row>
    <row r="13" spans="1:6" ht="19.95" customHeight="1" x14ac:dyDescent="0.25"/>
  </sheetData>
  <mergeCells count="4">
    <mergeCell ref="A2:C2"/>
    <mergeCell ref="A3:A4"/>
    <mergeCell ref="B3:B4"/>
    <mergeCell ref="A1:D1"/>
  </mergeCells>
  <phoneticPr fontId="9" type="noConversion"/>
  <printOptions horizontalCentered="1"/>
  <pageMargins left="0.59055118110236227" right="0.59055118110236227" top="0.78740157480314965" bottom="0.59055118110236227" header="0.31496062992125984" footer="0.31496062992125984"/>
  <pageSetup paperSize="9" scale="86" orientation="portrait" r:id="rId1"/>
  <headerFooter alignWithMargins="0">
    <oddFooter>&amp;C&amp;P&amp;R&amp;A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view="pageBreakPreview" zoomScale="110" zoomScaleNormal="100" zoomScaleSheetLayoutView="110" workbookViewId="0">
      <selection activeCell="F8" sqref="F8"/>
    </sheetView>
  </sheetViews>
  <sheetFormatPr defaultColWidth="61.88671875" defaultRowHeight="17.399999999999999" x14ac:dyDescent="0.3"/>
  <cols>
    <col min="1" max="1" width="61.88671875" style="73" customWidth="1"/>
    <col min="2" max="2" width="16.33203125" style="73" customWidth="1"/>
    <col min="3" max="3" width="14" style="73" customWidth="1"/>
    <col min="4" max="252" width="9.109375" style="73" customWidth="1"/>
    <col min="253" max="16384" width="61.88671875" style="73"/>
  </cols>
  <sheetData>
    <row r="1" spans="1:6" x14ac:dyDescent="0.3">
      <c r="A1" s="550" t="s">
        <v>610</v>
      </c>
      <c r="B1" s="551"/>
      <c r="C1" s="551"/>
    </row>
    <row r="2" spans="1:6" ht="50.4" customHeight="1" thickBot="1" x14ac:dyDescent="0.35">
      <c r="A2" s="552" t="s">
        <v>600</v>
      </c>
      <c r="B2" s="553"/>
      <c r="C2" s="553"/>
    </row>
    <row r="3" spans="1:6" ht="16.95" customHeight="1" x14ac:dyDescent="0.3">
      <c r="A3" s="546" t="s">
        <v>45</v>
      </c>
      <c r="B3" s="548" t="s">
        <v>549</v>
      </c>
      <c r="C3" s="96" t="s">
        <v>519</v>
      </c>
    </row>
    <row r="4" spans="1:6" x14ac:dyDescent="0.3">
      <c r="A4" s="547"/>
      <c r="B4" s="405"/>
      <c r="C4" s="131">
        <v>2020</v>
      </c>
    </row>
    <row r="5" spans="1:6" ht="18" thickBot="1" x14ac:dyDescent="0.35">
      <c r="A5" s="127">
        <v>1</v>
      </c>
      <c r="B5" s="113">
        <v>2</v>
      </c>
      <c r="C5" s="113">
        <v>3</v>
      </c>
    </row>
    <row r="6" spans="1:6" ht="31.2" x14ac:dyDescent="0.3">
      <c r="A6" s="134" t="s">
        <v>601</v>
      </c>
      <c r="B6" s="130" t="s">
        <v>47</v>
      </c>
      <c r="C6" s="71">
        <v>1</v>
      </c>
    </row>
    <row r="7" spans="1:6" ht="31.2" x14ac:dyDescent="0.3">
      <c r="A7" s="134" t="s">
        <v>602</v>
      </c>
      <c r="B7" s="130" t="s">
        <v>603</v>
      </c>
      <c r="C7" s="71" t="s">
        <v>888</v>
      </c>
    </row>
    <row r="8" spans="1:6" ht="39" customHeight="1" x14ac:dyDescent="0.3">
      <c r="A8" s="31" t="s">
        <v>604</v>
      </c>
      <c r="B8" s="130" t="s">
        <v>47</v>
      </c>
      <c r="C8" s="230"/>
      <c r="F8" s="73" t="s">
        <v>972</v>
      </c>
    </row>
    <row r="9" spans="1:6" x14ac:dyDescent="0.3">
      <c r="A9" s="134" t="s">
        <v>605</v>
      </c>
      <c r="B9" s="130" t="s">
        <v>47</v>
      </c>
      <c r="C9" s="71">
        <v>0</v>
      </c>
    </row>
    <row r="10" spans="1:6" x14ac:dyDescent="0.3">
      <c r="A10" s="134" t="s">
        <v>606</v>
      </c>
      <c r="B10" s="130" t="s">
        <v>47</v>
      </c>
      <c r="C10" s="71">
        <v>0</v>
      </c>
    </row>
    <row r="11" spans="1:6" x14ac:dyDescent="0.3">
      <c r="A11" s="134" t="s">
        <v>607</v>
      </c>
      <c r="B11" s="130" t="s">
        <v>47</v>
      </c>
      <c r="C11" s="71">
        <v>0</v>
      </c>
    </row>
    <row r="12" spans="1:6" x14ac:dyDescent="0.3">
      <c r="A12" s="134" t="s">
        <v>608</v>
      </c>
      <c r="B12" s="130" t="s">
        <v>47</v>
      </c>
      <c r="C12" s="71">
        <v>0</v>
      </c>
    </row>
    <row r="13" spans="1:6" ht="31.2" x14ac:dyDescent="0.3">
      <c r="A13" s="134" t="s">
        <v>609</v>
      </c>
      <c r="B13" s="130" t="s">
        <v>47</v>
      </c>
      <c r="C13" s="71">
        <v>0</v>
      </c>
    </row>
    <row r="14" spans="1:6" ht="19.95" customHeight="1" x14ac:dyDescent="0.3">
      <c r="A14" s="549"/>
      <c r="B14" s="549"/>
      <c r="C14" s="549"/>
    </row>
  </sheetData>
  <mergeCells count="5">
    <mergeCell ref="A3:A4"/>
    <mergeCell ref="B3:B4"/>
    <mergeCell ref="A14:C14"/>
    <mergeCell ref="A1:C1"/>
    <mergeCell ref="A2:C2"/>
  </mergeCells>
  <printOptions horizontalCentered="1"/>
  <pageMargins left="0.59055118110236227" right="0.59055118110236227" top="0.78740157480314965" bottom="0.59055118110236227" header="0.31496062992125984" footer="0.31496062992125984"/>
  <pageSetup paperSize="9" orientation="portrait" r:id="rId1"/>
  <headerFooter alignWithMargins="0">
    <oddFooter>&amp;C&amp;P&amp;R&amp;A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
  <sheetViews>
    <sheetView view="pageBreakPreview" zoomScale="60" zoomScaleNormal="100" workbookViewId="0">
      <selection activeCell="Z7" sqref="Z7"/>
    </sheetView>
  </sheetViews>
  <sheetFormatPr defaultColWidth="8.88671875" defaultRowHeight="18" x14ac:dyDescent="0.25"/>
  <cols>
    <col min="1" max="1" width="34.33203125" style="116" customWidth="1"/>
    <col min="2" max="2" width="15.44140625" style="115" customWidth="1"/>
    <col min="3" max="3" width="16.33203125" style="115" customWidth="1"/>
    <col min="4" max="4" width="14.5546875" style="115" customWidth="1"/>
    <col min="5" max="5" width="12.44140625" style="115" customWidth="1"/>
    <col min="6" max="6" width="11.109375" style="115" customWidth="1"/>
    <col min="7" max="7" width="15.88671875" style="115" customWidth="1"/>
    <col min="8" max="8" width="27.33203125" style="115" customWidth="1"/>
    <col min="9" max="9" width="21.109375" style="115" customWidth="1"/>
    <col min="10" max="16384" width="8.88671875" style="115"/>
  </cols>
  <sheetData>
    <row r="1" spans="1:9" x14ac:dyDescent="0.35">
      <c r="A1" s="554" t="s">
        <v>233</v>
      </c>
      <c r="B1" s="505"/>
      <c r="C1" s="505"/>
      <c r="D1" s="505"/>
      <c r="E1" s="505"/>
      <c r="F1" s="505"/>
      <c r="G1" s="505"/>
      <c r="H1" s="505"/>
      <c r="I1" s="505"/>
    </row>
    <row r="2" spans="1:9" ht="31.95" customHeight="1" x14ac:dyDescent="0.25">
      <c r="A2" s="396" t="s">
        <v>178</v>
      </c>
      <c r="B2" s="396"/>
      <c r="C2" s="396"/>
      <c r="D2" s="396"/>
      <c r="E2" s="396"/>
      <c r="F2" s="396"/>
      <c r="G2" s="396"/>
      <c r="H2" s="396"/>
      <c r="I2" s="396"/>
    </row>
    <row r="3" spans="1:9" ht="13.95" customHeight="1" x14ac:dyDescent="0.25">
      <c r="A3" s="480" t="s">
        <v>432</v>
      </c>
      <c r="B3" s="555" t="s">
        <v>308</v>
      </c>
      <c r="C3" s="529" t="s">
        <v>169</v>
      </c>
      <c r="D3" s="555"/>
      <c r="E3" s="555"/>
      <c r="F3" s="555" t="s">
        <v>170</v>
      </c>
      <c r="G3" s="555"/>
      <c r="H3" s="555"/>
      <c r="I3" s="555"/>
    </row>
    <row r="4" spans="1:9" ht="144" customHeight="1" x14ac:dyDescent="0.25">
      <c r="A4" s="480"/>
      <c r="B4" s="555"/>
      <c r="C4" s="194" t="s">
        <v>176</v>
      </c>
      <c r="D4" s="193" t="s">
        <v>172</v>
      </c>
      <c r="E4" s="192" t="s">
        <v>173</v>
      </c>
      <c r="F4" s="193" t="s">
        <v>174</v>
      </c>
      <c r="G4" s="193" t="s">
        <v>175</v>
      </c>
      <c r="H4" s="193" t="s">
        <v>177</v>
      </c>
      <c r="I4" s="193" t="s">
        <v>171</v>
      </c>
    </row>
    <row r="5" spans="1:9" x14ac:dyDescent="0.25">
      <c r="A5" s="101">
        <v>1</v>
      </c>
      <c r="B5" s="100">
        <v>2</v>
      </c>
      <c r="C5" s="191">
        <v>3</v>
      </c>
      <c r="D5" s="191">
        <v>4</v>
      </c>
      <c r="E5" s="191">
        <v>5</v>
      </c>
      <c r="F5" s="191">
        <v>6</v>
      </c>
      <c r="G5" s="191">
        <v>7</v>
      </c>
      <c r="H5" s="191">
        <v>8</v>
      </c>
      <c r="I5" s="191">
        <v>9</v>
      </c>
    </row>
    <row r="6" spans="1:9" ht="105" customHeight="1" x14ac:dyDescent="0.25">
      <c r="A6" s="196" t="s">
        <v>889</v>
      </c>
      <c r="B6" s="196"/>
      <c r="C6" s="196"/>
      <c r="D6" s="196"/>
      <c r="E6" s="196"/>
      <c r="F6" s="196"/>
      <c r="G6" s="196"/>
      <c r="H6" s="196"/>
      <c r="I6" s="196"/>
    </row>
    <row r="7" spans="1:9" ht="72" x14ac:dyDescent="0.25">
      <c r="A7" s="196" t="s">
        <v>883</v>
      </c>
      <c r="B7" s="196"/>
      <c r="C7" s="196"/>
      <c r="D7" s="196"/>
      <c r="E7" s="196"/>
      <c r="F7" s="196" t="s">
        <v>884</v>
      </c>
      <c r="G7" s="196"/>
      <c r="H7" s="196"/>
      <c r="I7" s="196"/>
    </row>
  </sheetData>
  <mergeCells count="6">
    <mergeCell ref="A1:I1"/>
    <mergeCell ref="A2:I2"/>
    <mergeCell ref="A3:A4"/>
    <mergeCell ref="B3:B4"/>
    <mergeCell ref="C3:E3"/>
    <mergeCell ref="F3:I3"/>
  </mergeCells>
  <pageMargins left="0.70866141732283472" right="0.70866141732283472" top="0.74803149606299213" bottom="0.74803149606299213" header="0.31496062992125984" footer="0.31496062992125984"/>
  <pageSetup paperSize="9" scale="52" fitToHeight="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19"/>
  <sheetViews>
    <sheetView view="pageBreakPreview" zoomScaleNormal="100" workbookViewId="0">
      <selection activeCell="E12" sqref="E12"/>
    </sheetView>
  </sheetViews>
  <sheetFormatPr defaultRowHeight="13.2" x14ac:dyDescent="0.25"/>
  <cols>
    <col min="1" max="1" width="22.6640625" customWidth="1"/>
    <col min="2" max="2" width="12.109375" bestFit="1" customWidth="1"/>
    <col min="3" max="3" width="12.5546875" customWidth="1"/>
    <col min="4" max="7" width="13.44140625" customWidth="1"/>
    <col min="8" max="8" width="15.109375" customWidth="1"/>
  </cols>
  <sheetData>
    <row r="1" spans="1:19" ht="22.2" customHeight="1" x14ac:dyDescent="0.25">
      <c r="A1" s="343" t="s">
        <v>518</v>
      </c>
      <c r="B1" s="344"/>
      <c r="C1" s="344"/>
      <c r="D1" s="344"/>
      <c r="E1" s="344"/>
      <c r="F1" s="344"/>
      <c r="G1" s="344"/>
      <c r="H1" s="344"/>
      <c r="I1" s="9"/>
      <c r="J1" s="9"/>
      <c r="K1" s="9"/>
      <c r="L1" s="9"/>
      <c r="M1" s="9"/>
      <c r="N1" s="9"/>
      <c r="O1" s="1"/>
      <c r="P1" s="1"/>
      <c r="Q1" s="1"/>
      <c r="R1" s="1"/>
      <c r="S1" s="1"/>
    </row>
    <row r="2" spans="1:19" ht="28.95" customHeight="1" x14ac:dyDescent="0.25">
      <c r="A2" s="345" t="s">
        <v>530</v>
      </c>
      <c r="B2" s="346"/>
      <c r="C2" s="346"/>
      <c r="D2" s="346"/>
      <c r="E2" s="346"/>
      <c r="F2" s="346"/>
      <c r="G2" s="346"/>
      <c r="H2" s="346"/>
      <c r="I2" s="2"/>
      <c r="J2" s="2"/>
      <c r="K2" s="2"/>
      <c r="L2" s="2"/>
      <c r="M2" s="2"/>
      <c r="N2" s="2"/>
      <c r="O2" s="2"/>
      <c r="P2" s="2"/>
      <c r="Q2" s="2"/>
      <c r="R2" s="2"/>
      <c r="S2" s="2"/>
    </row>
    <row r="3" spans="1:19" ht="16.8" x14ac:dyDescent="0.25">
      <c r="B3" s="10"/>
      <c r="C3" s="10"/>
      <c r="D3" s="10"/>
      <c r="E3" s="10"/>
      <c r="F3" s="10"/>
      <c r="G3" s="10"/>
      <c r="H3" s="65" t="s">
        <v>950</v>
      </c>
      <c r="I3" s="10"/>
      <c r="J3" s="10"/>
      <c r="K3" s="10"/>
      <c r="L3" s="10"/>
      <c r="M3" s="10"/>
      <c r="N3" s="10"/>
      <c r="O3" s="10"/>
      <c r="P3" s="10"/>
      <c r="Q3" s="10"/>
      <c r="R3" s="10"/>
      <c r="S3" s="10"/>
    </row>
    <row r="4" spans="1:19" ht="100.95" customHeight="1" x14ac:dyDescent="0.25">
      <c r="A4" s="347" t="s">
        <v>531</v>
      </c>
      <c r="B4" s="347" t="s">
        <v>532</v>
      </c>
      <c r="C4" s="347" t="s">
        <v>533</v>
      </c>
      <c r="D4" s="347" t="s">
        <v>535</v>
      </c>
      <c r="E4" s="347"/>
      <c r="F4" s="347"/>
      <c r="G4" s="347"/>
      <c r="H4" s="347" t="s">
        <v>534</v>
      </c>
    </row>
    <row r="5" spans="1:19" ht="50.4" x14ac:dyDescent="0.25">
      <c r="A5" s="347"/>
      <c r="B5" s="347"/>
      <c r="C5" s="347"/>
      <c r="D5" s="11" t="s">
        <v>537</v>
      </c>
      <c r="E5" s="11" t="s">
        <v>539</v>
      </c>
      <c r="F5" s="11" t="s">
        <v>538</v>
      </c>
      <c r="G5" s="11" t="s">
        <v>536</v>
      </c>
      <c r="H5" s="347"/>
    </row>
    <row r="6" spans="1:19" s="37" customFormat="1" ht="31.95" customHeight="1" x14ac:dyDescent="0.25">
      <c r="A6" s="90" t="s">
        <v>755</v>
      </c>
      <c r="B6" s="69">
        <v>3</v>
      </c>
      <c r="C6" s="69">
        <v>12</v>
      </c>
      <c r="D6" s="69">
        <v>0</v>
      </c>
      <c r="E6" s="69">
        <v>0</v>
      </c>
      <c r="F6" s="69">
        <v>0</v>
      </c>
      <c r="G6" s="69">
        <v>4</v>
      </c>
      <c r="H6" s="69">
        <v>57</v>
      </c>
    </row>
    <row r="7" spans="1:19" s="37" customFormat="1" x14ac:dyDescent="0.25"/>
    <row r="8" spans="1:19" ht="16.8" x14ac:dyDescent="0.25">
      <c r="A8" s="61"/>
      <c r="B8" s="62"/>
      <c r="C8" s="62"/>
      <c r="D8" s="62"/>
      <c r="E8" s="62"/>
      <c r="F8" s="62"/>
      <c r="G8" s="62"/>
      <c r="H8" s="62"/>
    </row>
    <row r="9" spans="1:19" ht="16.8" x14ac:dyDescent="0.25">
      <c r="A9" s="63"/>
      <c r="B9" s="63"/>
      <c r="C9" s="63"/>
      <c r="D9" s="63"/>
      <c r="E9" s="63"/>
      <c r="F9" s="63"/>
      <c r="G9" s="63"/>
      <c r="H9" s="63"/>
    </row>
    <row r="10" spans="1:19" ht="16.8" x14ac:dyDescent="0.3">
      <c r="A10" s="64"/>
      <c r="B10" s="37"/>
      <c r="C10" s="37"/>
      <c r="D10" s="37"/>
      <c r="E10" s="37"/>
      <c r="F10" s="37"/>
      <c r="G10" s="37"/>
      <c r="H10" s="37"/>
    </row>
    <row r="11" spans="1:19" ht="16.8" x14ac:dyDescent="0.3">
      <c r="A11" s="64"/>
      <c r="B11" s="37"/>
      <c r="C11" s="37"/>
      <c r="D11" s="37"/>
      <c r="E11" s="37"/>
      <c r="F11" s="37"/>
      <c r="G11" s="37"/>
      <c r="H11" s="37"/>
    </row>
    <row r="12" spans="1:19" x14ac:dyDescent="0.25">
      <c r="A12" s="37"/>
      <c r="B12" s="37"/>
      <c r="C12" s="37"/>
      <c r="D12" s="37"/>
      <c r="E12" s="37"/>
      <c r="F12" s="37"/>
      <c r="G12" s="37"/>
      <c r="H12" s="37"/>
    </row>
    <row r="16" spans="1:19" ht="51" customHeight="1" x14ac:dyDescent="0.25"/>
    <row r="17" ht="45.6" customHeight="1" x14ac:dyDescent="0.25"/>
    <row r="18" ht="25.2" customHeight="1" x14ac:dyDescent="0.25"/>
    <row r="19" ht="24.6" customHeight="1" x14ac:dyDescent="0.25"/>
  </sheetData>
  <mergeCells count="7">
    <mergeCell ref="A1:H1"/>
    <mergeCell ref="A2:H2"/>
    <mergeCell ref="D4:G4"/>
    <mergeCell ref="A4:A5"/>
    <mergeCell ref="B4:B5"/>
    <mergeCell ref="C4:C5"/>
    <mergeCell ref="H4:H5"/>
  </mergeCells>
  <phoneticPr fontId="9" type="noConversion"/>
  <printOptions horizontalCentered="1"/>
  <pageMargins left="0.59055118110236227" right="0.59055118110236227" top="0.78740157480314965" bottom="0.59055118110236227" header="0.31496062992125984" footer="0.31496062992125984"/>
  <pageSetup paperSize="9" scale="79" orientation="portrait" r:id="rId1"/>
  <headerFooter alignWithMargins="0">
    <oddFooter>&amp;C&amp;P&amp;R&amp;A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5"/>
  <dimension ref="A1:D32"/>
  <sheetViews>
    <sheetView view="pageBreakPreview" topLeftCell="A13" zoomScale="90" zoomScaleNormal="100" zoomScaleSheetLayoutView="90" workbookViewId="0">
      <selection activeCell="I32" sqref="I32"/>
    </sheetView>
  </sheetViews>
  <sheetFormatPr defaultRowHeight="13.2" x14ac:dyDescent="0.25"/>
  <cols>
    <col min="1" max="1" width="54.109375" customWidth="1"/>
    <col min="2" max="2" width="16.88671875" customWidth="1"/>
    <col min="3" max="3" width="8.6640625" customWidth="1"/>
    <col min="252" max="252" width="54.109375" customWidth="1"/>
    <col min="253" max="253" width="13.6640625" customWidth="1"/>
    <col min="254" max="254" width="8.6640625" customWidth="1"/>
    <col min="508" max="508" width="54.109375" customWidth="1"/>
    <col min="509" max="509" width="13.6640625" customWidth="1"/>
    <col min="510" max="510" width="8.6640625" customWidth="1"/>
    <col min="764" max="764" width="54.109375" customWidth="1"/>
    <col min="765" max="765" width="13.6640625" customWidth="1"/>
    <col min="766" max="766" width="8.6640625" customWidth="1"/>
    <col min="1020" max="1020" width="54.109375" customWidth="1"/>
    <col min="1021" max="1021" width="13.6640625" customWidth="1"/>
    <col min="1022" max="1022" width="8.6640625" customWidth="1"/>
    <col min="1276" max="1276" width="54.109375" customWidth="1"/>
    <col min="1277" max="1277" width="13.6640625" customWidth="1"/>
    <col min="1278" max="1278" width="8.6640625" customWidth="1"/>
    <col min="1532" max="1532" width="54.109375" customWidth="1"/>
    <col min="1533" max="1533" width="13.6640625" customWidth="1"/>
    <col min="1534" max="1534" width="8.6640625" customWidth="1"/>
    <col min="1788" max="1788" width="54.109375" customWidth="1"/>
    <col min="1789" max="1789" width="13.6640625" customWidth="1"/>
    <col min="1790" max="1790" width="8.6640625" customWidth="1"/>
    <col min="2044" max="2044" width="54.109375" customWidth="1"/>
    <col min="2045" max="2045" width="13.6640625" customWidth="1"/>
    <col min="2046" max="2046" width="8.6640625" customWidth="1"/>
    <col min="2300" max="2300" width="54.109375" customWidth="1"/>
    <col min="2301" max="2301" width="13.6640625" customWidth="1"/>
    <col min="2302" max="2302" width="8.6640625" customWidth="1"/>
    <col min="2556" max="2556" width="54.109375" customWidth="1"/>
    <col min="2557" max="2557" width="13.6640625" customWidth="1"/>
    <col min="2558" max="2558" width="8.6640625" customWidth="1"/>
    <col min="2812" max="2812" width="54.109375" customWidth="1"/>
    <col min="2813" max="2813" width="13.6640625" customWidth="1"/>
    <col min="2814" max="2814" width="8.6640625" customWidth="1"/>
    <col min="3068" max="3068" width="54.109375" customWidth="1"/>
    <col min="3069" max="3069" width="13.6640625" customWidth="1"/>
    <col min="3070" max="3070" width="8.6640625" customWidth="1"/>
    <col min="3324" max="3324" width="54.109375" customWidth="1"/>
    <col min="3325" max="3325" width="13.6640625" customWidth="1"/>
    <col min="3326" max="3326" width="8.6640625" customWidth="1"/>
    <col min="3580" max="3580" width="54.109375" customWidth="1"/>
    <col min="3581" max="3581" width="13.6640625" customWidth="1"/>
    <col min="3582" max="3582" width="8.6640625" customWidth="1"/>
    <col min="3836" max="3836" width="54.109375" customWidth="1"/>
    <col min="3837" max="3837" width="13.6640625" customWidth="1"/>
    <col min="3838" max="3838" width="8.6640625" customWidth="1"/>
    <col min="4092" max="4092" width="54.109375" customWidth="1"/>
    <col min="4093" max="4093" width="13.6640625" customWidth="1"/>
    <col min="4094" max="4094" width="8.6640625" customWidth="1"/>
    <col min="4348" max="4348" width="54.109375" customWidth="1"/>
    <col min="4349" max="4349" width="13.6640625" customWidth="1"/>
    <col min="4350" max="4350" width="8.6640625" customWidth="1"/>
    <col min="4604" max="4604" width="54.109375" customWidth="1"/>
    <col min="4605" max="4605" width="13.6640625" customWidth="1"/>
    <col min="4606" max="4606" width="8.6640625" customWidth="1"/>
    <col min="4860" max="4860" width="54.109375" customWidth="1"/>
    <col min="4861" max="4861" width="13.6640625" customWidth="1"/>
    <col min="4862" max="4862" width="8.6640625" customWidth="1"/>
    <col min="5116" max="5116" width="54.109375" customWidth="1"/>
    <col min="5117" max="5117" width="13.6640625" customWidth="1"/>
    <col min="5118" max="5118" width="8.6640625" customWidth="1"/>
    <col min="5372" max="5372" width="54.109375" customWidth="1"/>
    <col min="5373" max="5373" width="13.6640625" customWidth="1"/>
    <col min="5374" max="5374" width="8.6640625" customWidth="1"/>
    <col min="5628" max="5628" width="54.109375" customWidth="1"/>
    <col min="5629" max="5629" width="13.6640625" customWidth="1"/>
    <col min="5630" max="5630" width="8.6640625" customWidth="1"/>
    <col min="5884" max="5884" width="54.109375" customWidth="1"/>
    <col min="5885" max="5885" width="13.6640625" customWidth="1"/>
    <col min="5886" max="5886" width="8.6640625" customWidth="1"/>
    <col min="6140" max="6140" width="54.109375" customWidth="1"/>
    <col min="6141" max="6141" width="13.6640625" customWidth="1"/>
    <col min="6142" max="6142" width="8.6640625" customWidth="1"/>
    <col min="6396" max="6396" width="54.109375" customWidth="1"/>
    <col min="6397" max="6397" width="13.6640625" customWidth="1"/>
    <col min="6398" max="6398" width="8.6640625" customWidth="1"/>
    <col min="6652" max="6652" width="54.109375" customWidth="1"/>
    <col min="6653" max="6653" width="13.6640625" customWidth="1"/>
    <col min="6654" max="6654" width="8.6640625" customWidth="1"/>
    <col min="6908" max="6908" width="54.109375" customWidth="1"/>
    <col min="6909" max="6909" width="13.6640625" customWidth="1"/>
    <col min="6910" max="6910" width="8.6640625" customWidth="1"/>
    <col min="7164" max="7164" width="54.109375" customWidth="1"/>
    <col min="7165" max="7165" width="13.6640625" customWidth="1"/>
    <col min="7166" max="7166" width="8.6640625" customWidth="1"/>
    <col min="7420" max="7420" width="54.109375" customWidth="1"/>
    <col min="7421" max="7421" width="13.6640625" customWidth="1"/>
    <col min="7422" max="7422" width="8.6640625" customWidth="1"/>
    <col min="7676" max="7676" width="54.109375" customWidth="1"/>
    <col min="7677" max="7677" width="13.6640625" customWidth="1"/>
    <col min="7678" max="7678" width="8.6640625" customWidth="1"/>
    <col min="7932" max="7932" width="54.109375" customWidth="1"/>
    <col min="7933" max="7933" width="13.6640625" customWidth="1"/>
    <col min="7934" max="7934" width="8.6640625" customWidth="1"/>
    <col min="8188" max="8188" width="54.109375" customWidth="1"/>
    <col min="8189" max="8189" width="13.6640625" customWidth="1"/>
    <col min="8190" max="8190" width="8.6640625" customWidth="1"/>
    <col min="8444" max="8444" width="54.109375" customWidth="1"/>
    <col min="8445" max="8445" width="13.6640625" customWidth="1"/>
    <col min="8446" max="8446" width="8.6640625" customWidth="1"/>
    <col min="8700" max="8700" width="54.109375" customWidth="1"/>
    <col min="8701" max="8701" width="13.6640625" customWidth="1"/>
    <col min="8702" max="8702" width="8.6640625" customWidth="1"/>
    <col min="8956" max="8956" width="54.109375" customWidth="1"/>
    <col min="8957" max="8957" width="13.6640625" customWidth="1"/>
    <col min="8958" max="8958" width="8.6640625" customWidth="1"/>
    <col min="9212" max="9212" width="54.109375" customWidth="1"/>
    <col min="9213" max="9213" width="13.6640625" customWidth="1"/>
    <col min="9214" max="9214" width="8.6640625" customWidth="1"/>
    <col min="9468" max="9468" width="54.109375" customWidth="1"/>
    <col min="9469" max="9469" width="13.6640625" customWidth="1"/>
    <col min="9470" max="9470" width="8.6640625" customWidth="1"/>
    <col min="9724" max="9724" width="54.109375" customWidth="1"/>
    <col min="9725" max="9725" width="13.6640625" customWidth="1"/>
    <col min="9726" max="9726" width="8.6640625" customWidth="1"/>
    <col min="9980" max="9980" width="54.109375" customWidth="1"/>
    <col min="9981" max="9981" width="13.6640625" customWidth="1"/>
    <col min="9982" max="9982" width="8.6640625" customWidth="1"/>
    <col min="10236" max="10236" width="54.109375" customWidth="1"/>
    <col min="10237" max="10237" width="13.6640625" customWidth="1"/>
    <col min="10238" max="10238" width="8.6640625" customWidth="1"/>
    <col min="10492" max="10492" width="54.109375" customWidth="1"/>
    <col min="10493" max="10493" width="13.6640625" customWidth="1"/>
    <col min="10494" max="10494" width="8.6640625" customWidth="1"/>
    <col min="10748" max="10748" width="54.109375" customWidth="1"/>
    <col min="10749" max="10749" width="13.6640625" customWidth="1"/>
    <col min="10750" max="10750" width="8.6640625" customWidth="1"/>
    <col min="11004" max="11004" width="54.109375" customWidth="1"/>
    <col min="11005" max="11005" width="13.6640625" customWidth="1"/>
    <col min="11006" max="11006" width="8.6640625" customWidth="1"/>
    <col min="11260" max="11260" width="54.109375" customWidth="1"/>
    <col min="11261" max="11261" width="13.6640625" customWidth="1"/>
    <col min="11262" max="11262" width="8.6640625" customWidth="1"/>
    <col min="11516" max="11516" width="54.109375" customWidth="1"/>
    <col min="11517" max="11517" width="13.6640625" customWidth="1"/>
    <col min="11518" max="11518" width="8.6640625" customWidth="1"/>
    <col min="11772" max="11772" width="54.109375" customWidth="1"/>
    <col min="11773" max="11773" width="13.6640625" customWidth="1"/>
    <col min="11774" max="11774" width="8.6640625" customWidth="1"/>
    <col min="12028" max="12028" width="54.109375" customWidth="1"/>
    <col min="12029" max="12029" width="13.6640625" customWidth="1"/>
    <col min="12030" max="12030" width="8.6640625" customWidth="1"/>
    <col min="12284" max="12284" width="54.109375" customWidth="1"/>
    <col min="12285" max="12285" width="13.6640625" customWidth="1"/>
    <col min="12286" max="12286" width="8.6640625" customWidth="1"/>
    <col min="12540" max="12540" width="54.109375" customWidth="1"/>
    <col min="12541" max="12541" width="13.6640625" customWidth="1"/>
    <col min="12542" max="12542" width="8.6640625" customWidth="1"/>
    <col min="12796" max="12796" width="54.109375" customWidth="1"/>
    <col min="12797" max="12797" width="13.6640625" customWidth="1"/>
    <col min="12798" max="12798" width="8.6640625" customWidth="1"/>
    <col min="13052" max="13052" width="54.109375" customWidth="1"/>
    <col min="13053" max="13053" width="13.6640625" customWidth="1"/>
    <col min="13054" max="13054" width="8.6640625" customWidth="1"/>
    <col min="13308" max="13308" width="54.109375" customWidth="1"/>
    <col min="13309" max="13309" width="13.6640625" customWidth="1"/>
    <col min="13310" max="13310" width="8.6640625" customWidth="1"/>
    <col min="13564" max="13564" width="54.109375" customWidth="1"/>
    <col min="13565" max="13565" width="13.6640625" customWidth="1"/>
    <col min="13566" max="13566" width="8.6640625" customWidth="1"/>
    <col min="13820" max="13820" width="54.109375" customWidth="1"/>
    <col min="13821" max="13821" width="13.6640625" customWidth="1"/>
    <col min="13822" max="13822" width="8.6640625" customWidth="1"/>
    <col min="14076" max="14076" width="54.109375" customWidth="1"/>
    <col min="14077" max="14077" width="13.6640625" customWidth="1"/>
    <col min="14078" max="14078" width="8.6640625" customWidth="1"/>
    <col min="14332" max="14332" width="54.109375" customWidth="1"/>
    <col min="14333" max="14333" width="13.6640625" customWidth="1"/>
    <col min="14334" max="14334" width="8.6640625" customWidth="1"/>
    <col min="14588" max="14588" width="54.109375" customWidth="1"/>
    <col min="14589" max="14589" width="13.6640625" customWidth="1"/>
    <col min="14590" max="14590" width="8.6640625" customWidth="1"/>
    <col min="14844" max="14844" width="54.109375" customWidth="1"/>
    <col min="14845" max="14845" width="13.6640625" customWidth="1"/>
    <col min="14846" max="14846" width="8.6640625" customWidth="1"/>
    <col min="15100" max="15100" width="54.109375" customWidth="1"/>
    <col min="15101" max="15101" width="13.6640625" customWidth="1"/>
    <col min="15102" max="15102" width="8.6640625" customWidth="1"/>
    <col min="15356" max="15356" width="54.109375" customWidth="1"/>
    <col min="15357" max="15357" width="13.6640625" customWidth="1"/>
    <col min="15358" max="15358" width="8.6640625" customWidth="1"/>
    <col min="15612" max="15612" width="54.109375" customWidth="1"/>
    <col min="15613" max="15613" width="13.6640625" customWidth="1"/>
    <col min="15614" max="15614" width="8.6640625" customWidth="1"/>
    <col min="15868" max="15868" width="54.109375" customWidth="1"/>
    <col min="15869" max="15869" width="13.6640625" customWidth="1"/>
    <col min="15870" max="15870" width="8.6640625" customWidth="1"/>
    <col min="16124" max="16124" width="54.109375" customWidth="1"/>
    <col min="16125" max="16125" width="13.6640625" customWidth="1"/>
    <col min="16126" max="16126" width="8.6640625" customWidth="1"/>
  </cols>
  <sheetData>
    <row r="1" spans="1:4" ht="22.2" customHeight="1" x14ac:dyDescent="0.3">
      <c r="A1" s="350" t="s">
        <v>228</v>
      </c>
      <c r="B1" s="351"/>
      <c r="C1" s="351"/>
      <c r="D1" s="351"/>
    </row>
    <row r="2" spans="1:4" ht="20.399999999999999" customHeight="1" x14ac:dyDescent="0.25">
      <c r="A2" s="352" t="s">
        <v>520</v>
      </c>
      <c r="B2" s="351"/>
      <c r="C2" s="351"/>
      <c r="D2" s="351"/>
    </row>
    <row r="3" spans="1:4" ht="17.399999999999999" x14ac:dyDescent="0.25">
      <c r="A3" s="349" t="s">
        <v>521</v>
      </c>
      <c r="B3" s="349"/>
      <c r="C3" s="349"/>
      <c r="D3" s="349"/>
    </row>
    <row r="4" spans="1:4" ht="17.399999999999999" customHeight="1" x14ac:dyDescent="0.25">
      <c r="A4" s="348" t="s">
        <v>756</v>
      </c>
      <c r="B4" s="348"/>
      <c r="C4" s="348"/>
      <c r="D4" s="348"/>
    </row>
    <row r="5" spans="1:4" ht="18.600000000000001" customHeight="1" x14ac:dyDescent="0.25">
      <c r="A5" s="348" t="s">
        <v>757</v>
      </c>
      <c r="B5" s="348"/>
      <c r="C5" s="348"/>
      <c r="D5" s="348"/>
    </row>
    <row r="6" spans="1:4" ht="19.2" customHeight="1" x14ac:dyDescent="0.25">
      <c r="A6" s="348" t="s">
        <v>758</v>
      </c>
      <c r="B6" s="348"/>
      <c r="C6" s="348"/>
      <c r="D6" s="348"/>
    </row>
    <row r="7" spans="1:4" ht="84.75" customHeight="1" x14ac:dyDescent="0.25">
      <c r="A7" s="348" t="s">
        <v>759</v>
      </c>
      <c r="B7" s="348"/>
      <c r="C7" s="348"/>
      <c r="D7" s="348"/>
    </row>
    <row r="8" spans="1:4" ht="150" customHeight="1" x14ac:dyDescent="0.25">
      <c r="A8" s="348" t="s">
        <v>760</v>
      </c>
      <c r="B8" s="348"/>
      <c r="C8" s="348"/>
      <c r="D8" s="348"/>
    </row>
    <row r="9" spans="1:4" ht="130.5" customHeight="1" x14ac:dyDescent="0.25">
      <c r="A9" s="349" t="s">
        <v>761</v>
      </c>
      <c r="B9" s="349"/>
      <c r="C9" s="349"/>
      <c r="D9" s="349"/>
    </row>
    <row r="10" spans="1:4" ht="21.6" customHeight="1" x14ac:dyDescent="0.25">
      <c r="A10" s="349" t="s">
        <v>435</v>
      </c>
      <c r="B10" s="349"/>
      <c r="C10" s="349"/>
      <c r="D10" s="349"/>
    </row>
    <row r="11" spans="1:4" ht="202.2" customHeight="1" x14ac:dyDescent="0.25">
      <c r="A11" s="348" t="s">
        <v>762</v>
      </c>
      <c r="B11" s="348"/>
      <c r="C11" s="348"/>
      <c r="D11" s="348"/>
    </row>
    <row r="12" spans="1:4" ht="147.75" customHeight="1" x14ac:dyDescent="0.25">
      <c r="A12" s="349" t="s">
        <v>763</v>
      </c>
      <c r="B12" s="348"/>
      <c r="C12" s="348"/>
      <c r="D12" s="348"/>
    </row>
    <row r="13" spans="1:4" ht="290.39999999999998" customHeight="1" x14ac:dyDescent="0.25">
      <c r="A13" s="349" t="s">
        <v>905</v>
      </c>
      <c r="B13" s="349"/>
      <c r="C13" s="349"/>
      <c r="D13" s="349"/>
    </row>
    <row r="14" spans="1:4" ht="78" customHeight="1" x14ac:dyDescent="0.25">
      <c r="A14" s="349" t="s">
        <v>764</v>
      </c>
      <c r="B14" s="348"/>
      <c r="C14" s="348"/>
      <c r="D14" s="348"/>
    </row>
    <row r="15" spans="1:4" ht="88.5" customHeight="1" x14ac:dyDescent="0.25">
      <c r="A15" s="349" t="s">
        <v>765</v>
      </c>
      <c r="B15" s="348"/>
      <c r="C15" s="348"/>
      <c r="D15" s="348"/>
    </row>
    <row r="16" spans="1:4" ht="21.6" customHeight="1" x14ac:dyDescent="0.25">
      <c r="A16" s="349" t="s">
        <v>311</v>
      </c>
      <c r="B16" s="349"/>
      <c r="C16" s="349"/>
      <c r="D16" s="349"/>
    </row>
    <row r="17" spans="1:4" s="73" customFormat="1" ht="17.399999999999999" x14ac:dyDescent="0.3">
      <c r="A17" s="355" t="s">
        <v>544</v>
      </c>
      <c r="B17" s="357" t="s">
        <v>519</v>
      </c>
      <c r="C17" s="357"/>
      <c r="D17" s="357"/>
    </row>
    <row r="18" spans="1:4" s="73" customFormat="1" ht="17.399999999999999" x14ac:dyDescent="0.3">
      <c r="A18" s="356"/>
      <c r="B18" s="150">
        <v>2019</v>
      </c>
      <c r="C18" s="357">
        <v>2020</v>
      </c>
      <c r="D18" s="357"/>
    </row>
    <row r="19" spans="1:4" s="73" customFormat="1" ht="17.25" customHeight="1" x14ac:dyDescent="0.3">
      <c r="A19" s="68">
        <v>1</v>
      </c>
      <c r="B19" s="68"/>
      <c r="C19" s="358"/>
      <c r="D19" s="359"/>
    </row>
    <row r="20" spans="1:4" s="73" customFormat="1" ht="36" x14ac:dyDescent="0.3">
      <c r="A20" s="94" t="s">
        <v>906</v>
      </c>
      <c r="B20" s="151">
        <v>248115</v>
      </c>
      <c r="C20" s="353">
        <v>248115</v>
      </c>
      <c r="D20" s="354"/>
    </row>
    <row r="21" spans="1:4" s="73" customFormat="1" ht="18" x14ac:dyDescent="0.3">
      <c r="A21" s="94" t="s">
        <v>522</v>
      </c>
      <c r="B21" s="151"/>
      <c r="C21" s="353"/>
      <c r="D21" s="354"/>
    </row>
    <row r="22" spans="1:4" s="73" customFormat="1" ht="18" x14ac:dyDescent="0.3">
      <c r="A22" s="94" t="s">
        <v>523</v>
      </c>
      <c r="B22" s="151">
        <v>162806</v>
      </c>
      <c r="C22" s="353">
        <v>162444</v>
      </c>
      <c r="D22" s="354"/>
    </row>
    <row r="23" spans="1:4" s="73" customFormat="1" ht="18" x14ac:dyDescent="0.3">
      <c r="A23" s="94" t="s">
        <v>524</v>
      </c>
      <c r="B23" s="151"/>
      <c r="C23" s="353"/>
      <c r="D23" s="354"/>
    </row>
    <row r="24" spans="1:4" s="73" customFormat="1" ht="18" x14ac:dyDescent="0.3">
      <c r="A24" s="94" t="s">
        <v>525</v>
      </c>
      <c r="B24" s="151">
        <v>117397</v>
      </c>
      <c r="C24" s="353">
        <v>117047</v>
      </c>
      <c r="D24" s="354"/>
    </row>
    <row r="25" spans="1:4" s="73" customFormat="1" ht="18" x14ac:dyDescent="0.3">
      <c r="A25" s="94" t="s">
        <v>526</v>
      </c>
      <c r="B25" s="151">
        <v>39150</v>
      </c>
      <c r="C25" s="353">
        <v>39150</v>
      </c>
      <c r="D25" s="354"/>
    </row>
    <row r="26" spans="1:4" s="73" customFormat="1" ht="36" x14ac:dyDescent="0.3">
      <c r="A26" s="94" t="s">
        <v>527</v>
      </c>
      <c r="B26" s="151">
        <v>4816</v>
      </c>
      <c r="C26" s="353">
        <v>4816</v>
      </c>
      <c r="D26" s="354"/>
    </row>
    <row r="27" spans="1:4" s="73" customFormat="1" ht="18" x14ac:dyDescent="0.3">
      <c r="A27" s="94" t="s">
        <v>528</v>
      </c>
      <c r="B27" s="151">
        <v>41840</v>
      </c>
      <c r="C27" s="353">
        <v>41840</v>
      </c>
      <c r="D27" s="354"/>
    </row>
    <row r="28" spans="1:4" s="73" customFormat="1" ht="18" x14ac:dyDescent="0.3">
      <c r="A28" s="94" t="s">
        <v>541</v>
      </c>
      <c r="B28" s="151"/>
      <c r="C28" s="353"/>
      <c r="D28" s="354"/>
    </row>
    <row r="29" spans="1:4" s="73" customFormat="1" ht="18" x14ac:dyDescent="0.3">
      <c r="A29" s="94" t="s">
        <v>542</v>
      </c>
      <c r="B29" s="151">
        <v>4777</v>
      </c>
      <c r="C29" s="353">
        <v>4890</v>
      </c>
      <c r="D29" s="354"/>
    </row>
    <row r="30" spans="1:4" s="73" customFormat="1" ht="24" customHeight="1" x14ac:dyDescent="0.3">
      <c r="A30" s="94" t="s">
        <v>543</v>
      </c>
      <c r="B30" s="151">
        <v>7089</v>
      </c>
      <c r="C30" s="353">
        <v>7089</v>
      </c>
      <c r="D30" s="354"/>
    </row>
    <row r="32" spans="1:4" ht="17.399999999999999" x14ac:dyDescent="0.3">
      <c r="B32" s="73"/>
    </row>
  </sheetData>
  <mergeCells count="31">
    <mergeCell ref="C30:D30"/>
    <mergeCell ref="C25:D25"/>
    <mergeCell ref="C26:D26"/>
    <mergeCell ref="C27:D27"/>
    <mergeCell ref="C28:D28"/>
    <mergeCell ref="C29:D29"/>
    <mergeCell ref="A16:D16"/>
    <mergeCell ref="A17:A18"/>
    <mergeCell ref="B17:D17"/>
    <mergeCell ref="C18:D18"/>
    <mergeCell ref="C19:D19"/>
    <mergeCell ref="C20:D20"/>
    <mergeCell ref="C21:D21"/>
    <mergeCell ref="C22:D22"/>
    <mergeCell ref="C23:D23"/>
    <mergeCell ref="C24:D24"/>
    <mergeCell ref="A1:D1"/>
    <mergeCell ref="A2:D2"/>
    <mergeCell ref="A3:D3"/>
    <mergeCell ref="A4:D4"/>
    <mergeCell ref="A5:D5"/>
    <mergeCell ref="A6:D6"/>
    <mergeCell ref="A7:D7"/>
    <mergeCell ref="A8:D8"/>
    <mergeCell ref="A9:D9"/>
    <mergeCell ref="A10:D10"/>
    <mergeCell ref="A11:D11"/>
    <mergeCell ref="A12:D12"/>
    <mergeCell ref="A13:D13"/>
    <mergeCell ref="A14:D14"/>
    <mergeCell ref="A15:D15"/>
  </mergeCells>
  <phoneticPr fontId="9" type="noConversion"/>
  <printOptions horizontalCentered="1"/>
  <pageMargins left="0.59055118110236227" right="0.59055118110236227" top="0.78740157480314965" bottom="0.59055118110236227" header="0.31496062992125984" footer="0.31496062992125984"/>
  <pageSetup paperSize="9" scale="86" orientation="portrait" r:id="rId1"/>
  <headerFooter alignWithMargins="0">
    <oddFooter>&amp;C&amp;P&amp;R&amp;A</oddFooter>
  </headerFooter>
  <rowBreaks count="1" manualBreakCount="1">
    <brk id="11" max="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8"/>
  <sheetViews>
    <sheetView view="pageBreakPreview" zoomScaleNormal="100" zoomScaleSheetLayoutView="100" workbookViewId="0">
      <selection activeCell="H20" sqref="H20"/>
    </sheetView>
  </sheetViews>
  <sheetFormatPr defaultRowHeight="13.2" x14ac:dyDescent="0.25"/>
  <cols>
    <col min="1" max="1" width="53.88671875" customWidth="1"/>
    <col min="2" max="2" width="29" customWidth="1"/>
    <col min="3" max="3" width="10" customWidth="1"/>
    <col min="4" max="4" width="12.6640625" bestFit="1" customWidth="1"/>
  </cols>
  <sheetData>
    <row r="1" spans="1:11" ht="16.8" x14ac:dyDescent="0.3">
      <c r="A1" s="350" t="s">
        <v>314</v>
      </c>
      <c r="B1" s="360"/>
      <c r="C1" s="360"/>
      <c r="D1" s="360"/>
      <c r="E1" s="6"/>
      <c r="F1" s="6"/>
      <c r="G1" s="6"/>
      <c r="H1" s="6"/>
      <c r="I1" s="6"/>
      <c r="J1" s="6"/>
      <c r="K1" s="6"/>
    </row>
    <row r="2" spans="1:11" ht="16.8" x14ac:dyDescent="0.3">
      <c r="A2" s="361" t="s">
        <v>545</v>
      </c>
      <c r="B2" s="351"/>
      <c r="C2" s="351"/>
      <c r="D2" s="351"/>
      <c r="E2" s="1"/>
      <c r="F2" s="1"/>
      <c r="G2" s="1"/>
      <c r="H2" s="1"/>
      <c r="I2" s="1"/>
      <c r="J2" s="1"/>
      <c r="K2" s="1"/>
    </row>
    <row r="3" spans="1:11" ht="17.399999999999999" thickBot="1" x14ac:dyDescent="0.35">
      <c r="A3" s="362"/>
      <c r="B3" s="363"/>
      <c r="C3" s="363"/>
      <c r="D3" s="363"/>
      <c r="E3" s="12"/>
      <c r="F3" s="12"/>
      <c r="G3" s="12"/>
      <c r="H3" s="12"/>
      <c r="I3" s="12"/>
      <c r="J3" s="12"/>
      <c r="K3" s="12"/>
    </row>
    <row r="4" spans="1:11" ht="13.2" customHeight="1" x14ac:dyDescent="0.25">
      <c r="A4" s="366" t="s">
        <v>544</v>
      </c>
      <c r="B4" s="366" t="s">
        <v>549</v>
      </c>
      <c r="C4" s="364" t="s">
        <v>519</v>
      </c>
      <c r="D4" s="364" t="s">
        <v>519</v>
      </c>
    </row>
    <row r="5" spans="1:11" ht="13.95" customHeight="1" thickBot="1" x14ac:dyDescent="0.3">
      <c r="A5" s="367"/>
      <c r="B5" s="367"/>
      <c r="C5" s="365"/>
      <c r="D5" s="365"/>
    </row>
    <row r="6" spans="1:11" ht="16.2" thickBot="1" x14ac:dyDescent="0.3">
      <c r="A6" s="368"/>
      <c r="B6" s="368"/>
      <c r="C6" s="91">
        <v>2019</v>
      </c>
      <c r="D6" s="14">
        <v>2020</v>
      </c>
    </row>
    <row r="7" spans="1:11" ht="16.2" thickBot="1" x14ac:dyDescent="0.3">
      <c r="A7" s="13">
        <v>1</v>
      </c>
      <c r="B7" s="14">
        <v>2</v>
      </c>
      <c r="C7" s="91">
        <v>3</v>
      </c>
      <c r="D7" s="14">
        <v>4</v>
      </c>
    </row>
    <row r="8" spans="1:11" ht="15.6" x14ac:dyDescent="0.25">
      <c r="A8" s="36" t="s">
        <v>730</v>
      </c>
      <c r="B8" s="85" t="s">
        <v>485</v>
      </c>
      <c r="C8" s="71">
        <v>109.7</v>
      </c>
      <c r="D8" s="71">
        <v>117.3</v>
      </c>
    </row>
    <row r="9" spans="1:11" ht="15" customHeight="1" x14ac:dyDescent="0.25">
      <c r="A9" s="36" t="s">
        <v>559</v>
      </c>
      <c r="B9" s="85"/>
      <c r="C9" s="198"/>
      <c r="D9" s="76"/>
    </row>
    <row r="10" spans="1:11" ht="15.6" x14ac:dyDescent="0.25">
      <c r="A10" s="36" t="s">
        <v>490</v>
      </c>
      <c r="B10" s="50">
        <v>1</v>
      </c>
      <c r="C10" s="198"/>
      <c r="D10" s="76"/>
    </row>
    <row r="11" spans="1:11" ht="17.399999999999999" customHeight="1" x14ac:dyDescent="0.25">
      <c r="A11" s="36" t="s">
        <v>488</v>
      </c>
      <c r="B11" s="86"/>
      <c r="C11" s="198"/>
      <c r="D11" s="76"/>
    </row>
    <row r="12" spans="1:11" ht="31.2" x14ac:dyDescent="0.25">
      <c r="A12" s="36" t="s">
        <v>486</v>
      </c>
      <c r="B12" s="47" t="s">
        <v>487</v>
      </c>
      <c r="C12" s="198">
        <v>20.3</v>
      </c>
      <c r="D12" s="76">
        <v>21.7</v>
      </c>
    </row>
    <row r="13" spans="1:11" ht="31.2" x14ac:dyDescent="0.25">
      <c r="A13" s="36" t="s">
        <v>597</v>
      </c>
      <c r="B13" s="85" t="s">
        <v>487</v>
      </c>
      <c r="C13" s="198">
        <v>66.900000000000006</v>
      </c>
      <c r="D13" s="76">
        <v>72</v>
      </c>
    </row>
    <row r="14" spans="1:11" ht="31.2" x14ac:dyDescent="0.25">
      <c r="A14" s="36" t="s">
        <v>598</v>
      </c>
      <c r="B14" s="85" t="s">
        <v>487</v>
      </c>
      <c r="C14" s="198">
        <v>26.3</v>
      </c>
      <c r="D14" s="76">
        <v>26.1</v>
      </c>
    </row>
    <row r="15" spans="1:11" ht="15.6" x14ac:dyDescent="0.25">
      <c r="A15" s="36" t="s">
        <v>104</v>
      </c>
      <c r="B15" s="85" t="s">
        <v>489</v>
      </c>
      <c r="C15" s="197">
        <v>39.11</v>
      </c>
      <c r="D15" s="254">
        <v>39.200000000000003</v>
      </c>
    </row>
    <row r="16" spans="1:11" ht="31.2" x14ac:dyDescent="0.25">
      <c r="A16" s="36" t="s">
        <v>547</v>
      </c>
      <c r="B16" s="85" t="s">
        <v>420</v>
      </c>
      <c r="C16" s="198">
        <v>10.6</v>
      </c>
      <c r="D16" s="76">
        <v>10.199999999999999</v>
      </c>
    </row>
    <row r="17" spans="1:4" ht="31.2" x14ac:dyDescent="0.25">
      <c r="A17" s="36" t="s">
        <v>548</v>
      </c>
      <c r="B17" s="85" t="s">
        <v>420</v>
      </c>
      <c r="C17" s="198">
        <v>7.9</v>
      </c>
      <c r="D17" s="76">
        <v>9.8000000000000007</v>
      </c>
    </row>
    <row r="18" spans="1:4" ht="31.2" x14ac:dyDescent="0.25">
      <c r="A18" s="36" t="s">
        <v>491</v>
      </c>
      <c r="B18" s="85" t="s">
        <v>420</v>
      </c>
      <c r="C18" s="198">
        <v>2.7</v>
      </c>
      <c r="D18" s="76">
        <v>0.4</v>
      </c>
    </row>
    <row r="19" spans="1:4" ht="15.6" x14ac:dyDescent="0.25">
      <c r="A19" s="36" t="s">
        <v>558</v>
      </c>
      <c r="B19" s="85" t="s">
        <v>492</v>
      </c>
      <c r="C19" s="198">
        <v>7306</v>
      </c>
      <c r="D19" s="76">
        <v>5037</v>
      </c>
    </row>
    <row r="20" spans="1:4" ht="31.2" x14ac:dyDescent="0.25">
      <c r="A20" s="36" t="s">
        <v>596</v>
      </c>
      <c r="B20" s="85" t="s">
        <v>421</v>
      </c>
      <c r="C20" s="198">
        <v>666</v>
      </c>
      <c r="D20" s="104">
        <f>D19/117332*10000</f>
        <v>429.29465107558036</v>
      </c>
    </row>
    <row r="21" spans="1:4" ht="15.6" x14ac:dyDescent="0.25">
      <c r="A21" s="48"/>
      <c r="B21" s="45"/>
      <c r="C21" s="92"/>
      <c r="D21" s="45"/>
    </row>
    <row r="22" spans="1:4" ht="16.95" customHeight="1" x14ac:dyDescent="0.25">
      <c r="A22" s="46"/>
      <c r="B22" s="45"/>
      <c r="C22" s="92"/>
      <c r="D22" s="45"/>
    </row>
    <row r="23" spans="1:4" ht="20.399999999999999" customHeight="1" x14ac:dyDescent="0.25">
      <c r="A23" s="46"/>
      <c r="B23" s="45"/>
      <c r="C23" s="92"/>
      <c r="D23" s="45"/>
    </row>
    <row r="24" spans="1:4" ht="16.2" customHeight="1" x14ac:dyDescent="0.25">
      <c r="A24" s="37"/>
      <c r="B24" s="369"/>
      <c r="C24" s="92"/>
      <c r="D24" s="369"/>
    </row>
    <row r="25" spans="1:4" ht="15.6" x14ac:dyDescent="0.25">
      <c r="A25" s="46"/>
      <c r="B25" s="369"/>
      <c r="C25" s="92"/>
      <c r="D25" s="369"/>
    </row>
    <row r="26" spans="1:4" ht="13.2" customHeight="1" x14ac:dyDescent="0.25">
      <c r="B26" s="370"/>
      <c r="C26" s="93"/>
      <c r="D26" s="370"/>
    </row>
    <row r="27" spans="1:4" ht="15.6" x14ac:dyDescent="0.25">
      <c r="A27" s="5"/>
      <c r="B27" s="370"/>
      <c r="C27" s="93"/>
      <c r="D27" s="370"/>
    </row>
    <row r="28" spans="1:4" ht="13.2" customHeight="1" x14ac:dyDescent="0.25">
      <c r="B28" s="370"/>
      <c r="C28" s="93"/>
      <c r="D28" s="370"/>
    </row>
    <row r="29" spans="1:4" ht="15.6" x14ac:dyDescent="0.25">
      <c r="A29" s="5"/>
      <c r="B29" s="370"/>
      <c r="C29" s="93"/>
      <c r="D29" s="370"/>
    </row>
    <row r="30" spans="1:4" ht="13.2" customHeight="1" x14ac:dyDescent="0.25">
      <c r="D30" s="370"/>
    </row>
    <row r="31" spans="1:4" ht="13.2" customHeight="1" x14ac:dyDescent="0.25">
      <c r="D31" s="370"/>
    </row>
    <row r="32" spans="1:4" ht="13.2" customHeight="1" x14ac:dyDescent="0.25">
      <c r="D32" s="370"/>
    </row>
    <row r="33" spans="1:4" ht="13.2" customHeight="1" x14ac:dyDescent="0.25">
      <c r="D33" s="370"/>
    </row>
    <row r="34" spans="1:4" ht="15.6" x14ac:dyDescent="0.25">
      <c r="A34" s="3"/>
      <c r="B34" s="8"/>
      <c r="C34" s="93"/>
      <c r="D34" s="370"/>
    </row>
    <row r="35" spans="1:4" ht="13.2" customHeight="1" x14ac:dyDescent="0.25">
      <c r="D35" s="370"/>
    </row>
    <row r="36" spans="1:4" ht="15.6" x14ac:dyDescent="0.25">
      <c r="A36" s="5"/>
      <c r="D36" s="370"/>
    </row>
    <row r="37" spans="1:4" ht="18" customHeight="1" x14ac:dyDescent="0.25">
      <c r="B37" s="370"/>
      <c r="C37" s="93"/>
      <c r="D37" s="370"/>
    </row>
    <row r="38" spans="1:4" ht="15.6" x14ac:dyDescent="0.25">
      <c r="A38" s="5"/>
      <c r="B38" s="370"/>
      <c r="C38" s="93"/>
      <c r="D38" s="370"/>
    </row>
  </sheetData>
  <mergeCells count="17">
    <mergeCell ref="B24:B25"/>
    <mergeCell ref="D24:D25"/>
    <mergeCell ref="B26:B27"/>
    <mergeCell ref="B37:B38"/>
    <mergeCell ref="D37:D38"/>
    <mergeCell ref="D35:D36"/>
    <mergeCell ref="D30:D34"/>
    <mergeCell ref="D26:D27"/>
    <mergeCell ref="B28:B29"/>
    <mergeCell ref="D28:D29"/>
    <mergeCell ref="A1:D1"/>
    <mergeCell ref="A2:D2"/>
    <mergeCell ref="A3:D3"/>
    <mergeCell ref="D4:D5"/>
    <mergeCell ref="A4:A6"/>
    <mergeCell ref="B4:B6"/>
    <mergeCell ref="C4:C5"/>
  </mergeCells>
  <phoneticPr fontId="9" type="noConversion"/>
  <printOptions horizontalCentered="1"/>
  <pageMargins left="0.59055118110236227" right="0.59055118110236227" top="0.78740157480314965" bottom="0.59055118110236227" header="0.31496062992125984" footer="0.31496062992125984"/>
  <pageSetup paperSize="9" scale="87" orientation="portrait" r:id="rId1"/>
  <headerFooter alignWithMargins="0">
    <oddFooter>&amp;C&amp;P&amp;R&amp;A</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61"/>
  <sheetViews>
    <sheetView view="pageBreakPreview" topLeftCell="A136" zoomScaleNormal="85" zoomScaleSheetLayoutView="100" workbookViewId="0">
      <pane xSplit="27648"/>
      <selection activeCell="F10" sqref="F10"/>
      <selection pane="topRight" activeCell="H3149" sqref="H3149"/>
    </sheetView>
  </sheetViews>
  <sheetFormatPr defaultColWidth="34.6640625" defaultRowHeight="13.8" x14ac:dyDescent="0.25"/>
  <cols>
    <col min="1" max="1" width="53.5546875" style="158" customWidth="1"/>
    <col min="2" max="2" width="14.6640625" style="159" customWidth="1"/>
    <col min="3" max="3" width="9.5546875" style="154" customWidth="1"/>
    <col min="4" max="4" width="10.33203125" style="154" customWidth="1"/>
    <col min="5" max="16384" width="34.6640625" style="154"/>
  </cols>
  <sheetData>
    <row r="1" spans="1:4" ht="16.8" x14ac:dyDescent="0.25">
      <c r="A1" s="374" t="s">
        <v>313</v>
      </c>
      <c r="B1" s="375"/>
      <c r="C1" s="375"/>
      <c r="D1" s="375"/>
    </row>
    <row r="2" spans="1:4" ht="20.25" customHeight="1" x14ac:dyDescent="0.25">
      <c r="A2" s="371" t="s">
        <v>907</v>
      </c>
      <c r="B2" s="372"/>
    </row>
    <row r="3" spans="1:4" s="81" customFormat="1" x14ac:dyDescent="0.25">
      <c r="A3" s="373" t="s">
        <v>450</v>
      </c>
      <c r="B3" s="373" t="s">
        <v>549</v>
      </c>
      <c r="C3" s="251" t="s">
        <v>519</v>
      </c>
      <c r="D3" s="251" t="s">
        <v>519</v>
      </c>
    </row>
    <row r="4" spans="1:4" s="81" customFormat="1" x14ac:dyDescent="0.25">
      <c r="A4" s="373"/>
      <c r="B4" s="373"/>
      <c r="C4" s="251">
        <v>2019</v>
      </c>
      <c r="D4" s="251">
        <v>2020</v>
      </c>
    </row>
    <row r="5" spans="1:4" s="81" customFormat="1" ht="17.399999999999999" thickBot="1" x14ac:dyDescent="0.3">
      <c r="A5" s="155">
        <v>1</v>
      </c>
      <c r="B5" s="155">
        <v>2</v>
      </c>
      <c r="C5" s="155">
        <v>3</v>
      </c>
      <c r="D5" s="155">
        <v>4</v>
      </c>
    </row>
    <row r="6" spans="1:4" ht="117.6" customHeight="1" x14ac:dyDescent="0.25">
      <c r="A6" s="83" t="s">
        <v>635</v>
      </c>
      <c r="B6" s="82"/>
      <c r="C6" s="114"/>
      <c r="D6" s="114"/>
    </row>
    <row r="7" spans="1:4" ht="49.2" customHeight="1" x14ac:dyDescent="0.25">
      <c r="A7" s="255" t="s">
        <v>553</v>
      </c>
      <c r="B7" s="82" t="s">
        <v>636</v>
      </c>
      <c r="C7" s="114">
        <v>36207.1</v>
      </c>
      <c r="D7" s="114">
        <v>34390</v>
      </c>
    </row>
    <row r="8" spans="1:4" ht="44.4" customHeight="1" x14ac:dyDescent="0.25">
      <c r="A8" s="255" t="s">
        <v>637</v>
      </c>
      <c r="B8" s="82" t="s">
        <v>638</v>
      </c>
      <c r="C8" s="156">
        <v>102.3</v>
      </c>
      <c r="D8" s="157">
        <v>100.8</v>
      </c>
    </row>
    <row r="9" spans="1:4" ht="27.6" x14ac:dyDescent="0.25">
      <c r="A9" s="256" t="s">
        <v>552</v>
      </c>
      <c r="B9" s="82" t="s">
        <v>12</v>
      </c>
      <c r="C9" s="114">
        <v>2.2000000000000002</v>
      </c>
      <c r="D9" s="114">
        <v>21.8</v>
      </c>
    </row>
    <row r="10" spans="1:4" ht="34.5" customHeight="1" x14ac:dyDescent="0.25">
      <c r="A10" s="256" t="s">
        <v>422</v>
      </c>
      <c r="B10" s="82" t="s">
        <v>47</v>
      </c>
      <c r="C10" s="114"/>
      <c r="D10" s="114"/>
    </row>
    <row r="11" spans="1:4" ht="18" x14ac:dyDescent="0.25">
      <c r="A11" s="83" t="s">
        <v>639</v>
      </c>
      <c r="B11" s="82"/>
      <c r="C11" s="114"/>
      <c r="D11" s="114"/>
    </row>
    <row r="12" spans="1:4" ht="32.25" customHeight="1" x14ac:dyDescent="0.25">
      <c r="A12" s="84" t="s">
        <v>554</v>
      </c>
      <c r="B12" s="82" t="s">
        <v>636</v>
      </c>
      <c r="C12" s="114"/>
      <c r="D12" s="114"/>
    </row>
    <row r="13" spans="1:4" ht="41.4" x14ac:dyDescent="0.25">
      <c r="A13" s="84" t="s">
        <v>555</v>
      </c>
      <c r="B13" s="82" t="s">
        <v>638</v>
      </c>
      <c r="C13" s="114"/>
      <c r="D13" s="114"/>
    </row>
    <row r="14" spans="1:4" ht="27.6" x14ac:dyDescent="0.25">
      <c r="A14" s="256" t="s">
        <v>552</v>
      </c>
      <c r="B14" s="82" t="s">
        <v>12</v>
      </c>
      <c r="C14" s="114"/>
      <c r="D14" s="114"/>
    </row>
    <row r="15" spans="1:4" ht="27.6" x14ac:dyDescent="0.25">
      <c r="A15" s="256" t="s">
        <v>422</v>
      </c>
      <c r="B15" s="82" t="s">
        <v>47</v>
      </c>
      <c r="C15" s="114"/>
      <c r="D15" s="114"/>
    </row>
    <row r="16" spans="1:4" ht="18" x14ac:dyDescent="0.25">
      <c r="A16" s="83" t="s">
        <v>640</v>
      </c>
      <c r="B16" s="82"/>
      <c r="C16" s="114"/>
      <c r="D16" s="114"/>
    </row>
    <row r="17" spans="1:4" ht="31.5" customHeight="1" x14ac:dyDescent="0.25">
      <c r="A17" s="84" t="s">
        <v>554</v>
      </c>
      <c r="B17" s="82" t="s">
        <v>636</v>
      </c>
      <c r="C17" s="114"/>
      <c r="D17" s="114"/>
    </row>
    <row r="18" spans="1:4" ht="41.4" x14ac:dyDescent="0.25">
      <c r="A18" s="84" t="s">
        <v>555</v>
      </c>
      <c r="B18" s="82" t="s">
        <v>638</v>
      </c>
      <c r="C18" s="114"/>
      <c r="D18" s="114"/>
    </row>
    <row r="19" spans="1:4" ht="27.6" x14ac:dyDescent="0.25">
      <c r="A19" s="256" t="s">
        <v>552</v>
      </c>
      <c r="B19" s="82" t="s">
        <v>12</v>
      </c>
      <c r="C19" s="114"/>
      <c r="D19" s="114"/>
    </row>
    <row r="20" spans="1:4" ht="27.6" x14ac:dyDescent="0.25">
      <c r="A20" s="256" t="s">
        <v>422</v>
      </c>
      <c r="B20" s="82" t="s">
        <v>47</v>
      </c>
      <c r="C20" s="114"/>
      <c r="D20" s="114"/>
    </row>
    <row r="21" spans="1:4" ht="18" x14ac:dyDescent="0.25">
      <c r="A21" s="83" t="s">
        <v>641</v>
      </c>
      <c r="B21" s="82"/>
      <c r="C21" s="114"/>
      <c r="D21" s="114"/>
    </row>
    <row r="22" spans="1:4" ht="33" customHeight="1" x14ac:dyDescent="0.25">
      <c r="A22" s="84" t="s">
        <v>554</v>
      </c>
      <c r="B22" s="82" t="s">
        <v>636</v>
      </c>
      <c r="C22" s="114"/>
      <c r="D22" s="114"/>
    </row>
    <row r="23" spans="1:4" ht="41.4" x14ac:dyDescent="0.25">
      <c r="A23" s="84" t="s">
        <v>555</v>
      </c>
      <c r="B23" s="82" t="s">
        <v>638</v>
      </c>
      <c r="C23" s="114"/>
      <c r="D23" s="114"/>
    </row>
    <row r="24" spans="1:4" ht="27.6" x14ac:dyDescent="0.25">
      <c r="A24" s="256" t="s">
        <v>552</v>
      </c>
      <c r="B24" s="82" t="s">
        <v>12</v>
      </c>
      <c r="C24" s="114"/>
      <c r="D24" s="114"/>
    </row>
    <row r="25" spans="1:4" ht="27.6" x14ac:dyDescent="0.25">
      <c r="A25" s="256" t="s">
        <v>422</v>
      </c>
      <c r="B25" s="82" t="s">
        <v>47</v>
      </c>
      <c r="C25" s="114"/>
      <c r="D25" s="114"/>
    </row>
    <row r="26" spans="1:4" ht="27.6" x14ac:dyDescent="0.25">
      <c r="A26" s="83" t="s">
        <v>642</v>
      </c>
      <c r="B26" s="82"/>
      <c r="C26" s="114"/>
      <c r="D26" s="114"/>
    </row>
    <row r="27" spans="1:4" ht="31.5" customHeight="1" x14ac:dyDescent="0.25">
      <c r="A27" s="84" t="s">
        <v>554</v>
      </c>
      <c r="B27" s="82" t="s">
        <v>636</v>
      </c>
      <c r="C27" s="114"/>
      <c r="D27" s="114"/>
    </row>
    <row r="28" spans="1:4" ht="41.4" x14ac:dyDescent="0.25">
      <c r="A28" s="84" t="s">
        <v>555</v>
      </c>
      <c r="B28" s="82" t="s">
        <v>638</v>
      </c>
      <c r="C28" s="114"/>
      <c r="D28" s="114"/>
    </row>
    <row r="29" spans="1:4" ht="27.6" x14ac:dyDescent="0.25">
      <c r="A29" s="256" t="s">
        <v>552</v>
      </c>
      <c r="B29" s="82" t="s">
        <v>12</v>
      </c>
      <c r="C29" s="114"/>
      <c r="D29" s="114"/>
    </row>
    <row r="30" spans="1:4" ht="27.6" x14ac:dyDescent="0.25">
      <c r="A30" s="256" t="s">
        <v>422</v>
      </c>
      <c r="B30" s="82" t="s">
        <v>47</v>
      </c>
      <c r="C30" s="114"/>
      <c r="D30" s="114"/>
    </row>
    <row r="31" spans="1:4" ht="18" x14ac:dyDescent="0.25">
      <c r="A31" s="83" t="s">
        <v>643</v>
      </c>
      <c r="B31" s="82"/>
      <c r="C31" s="114"/>
      <c r="D31" s="114"/>
    </row>
    <row r="32" spans="1:4" ht="30.75" customHeight="1" x14ac:dyDescent="0.25">
      <c r="A32" s="84" t="s">
        <v>554</v>
      </c>
      <c r="B32" s="82" t="s">
        <v>636</v>
      </c>
      <c r="C32" s="114">
        <v>32243.1</v>
      </c>
      <c r="D32" s="114">
        <v>33194.800000000003</v>
      </c>
    </row>
    <row r="33" spans="1:4" ht="41.4" x14ac:dyDescent="0.25">
      <c r="A33" s="84" t="s">
        <v>555</v>
      </c>
      <c r="B33" s="82" t="s">
        <v>638</v>
      </c>
      <c r="C33" s="157">
        <v>102.8</v>
      </c>
      <c r="D33" s="157">
        <v>101.6</v>
      </c>
    </row>
    <row r="34" spans="1:4" ht="27.6" x14ac:dyDescent="0.25">
      <c r="A34" s="256" t="s">
        <v>552</v>
      </c>
      <c r="B34" s="82" t="s">
        <v>12</v>
      </c>
      <c r="C34" s="114">
        <v>2.2999999999999998</v>
      </c>
      <c r="D34" s="114">
        <v>22.6</v>
      </c>
    </row>
    <row r="35" spans="1:4" ht="27.6" x14ac:dyDescent="0.25">
      <c r="A35" s="256" t="s">
        <v>422</v>
      </c>
      <c r="B35" s="82" t="s">
        <v>47</v>
      </c>
      <c r="C35" s="114"/>
      <c r="D35" s="114"/>
    </row>
    <row r="36" spans="1:4" ht="18" x14ac:dyDescent="0.25">
      <c r="A36" s="83" t="s">
        <v>644</v>
      </c>
      <c r="B36" s="82"/>
      <c r="C36" s="114"/>
      <c r="D36" s="114"/>
    </row>
    <row r="37" spans="1:4" ht="31.5" customHeight="1" x14ac:dyDescent="0.25">
      <c r="A37" s="84" t="s">
        <v>554</v>
      </c>
      <c r="B37" s="82" t="s">
        <v>636</v>
      </c>
      <c r="C37" s="114">
        <v>3313.2</v>
      </c>
      <c r="D37" s="114">
        <v>3763.9</v>
      </c>
    </row>
    <row r="38" spans="1:4" ht="41.4" x14ac:dyDescent="0.25">
      <c r="A38" s="84" t="s">
        <v>555</v>
      </c>
      <c r="B38" s="82" t="s">
        <v>638</v>
      </c>
      <c r="C38" s="114"/>
      <c r="D38" s="114"/>
    </row>
    <row r="39" spans="1:4" ht="27.6" x14ac:dyDescent="0.25">
      <c r="A39" s="256" t="s">
        <v>552</v>
      </c>
      <c r="B39" s="82" t="s">
        <v>12</v>
      </c>
      <c r="C39" s="114"/>
      <c r="D39" s="114"/>
    </row>
    <row r="40" spans="1:4" ht="27.6" x14ac:dyDescent="0.25">
      <c r="A40" s="256" t="s">
        <v>422</v>
      </c>
      <c r="B40" s="82" t="s">
        <v>47</v>
      </c>
      <c r="C40" s="114"/>
      <c r="D40" s="114"/>
    </row>
    <row r="41" spans="1:4" ht="18" x14ac:dyDescent="0.25">
      <c r="A41" s="83" t="s">
        <v>645</v>
      </c>
      <c r="B41" s="82"/>
      <c r="C41" s="114"/>
      <c r="D41" s="114"/>
    </row>
    <row r="42" spans="1:4" ht="33" customHeight="1" x14ac:dyDescent="0.25">
      <c r="A42" s="84" t="s">
        <v>554</v>
      </c>
      <c r="B42" s="82" t="s">
        <v>636</v>
      </c>
      <c r="C42" s="114"/>
      <c r="D42" s="114"/>
    </row>
    <row r="43" spans="1:4" ht="41.4" x14ac:dyDescent="0.25">
      <c r="A43" s="84" t="s">
        <v>555</v>
      </c>
      <c r="B43" s="82" t="s">
        <v>638</v>
      </c>
      <c r="C43" s="114"/>
      <c r="D43" s="114"/>
    </row>
    <row r="44" spans="1:4" ht="27.6" x14ac:dyDescent="0.25">
      <c r="A44" s="256" t="s">
        <v>552</v>
      </c>
      <c r="B44" s="82" t="s">
        <v>12</v>
      </c>
      <c r="C44" s="114"/>
      <c r="D44" s="114"/>
    </row>
    <row r="45" spans="1:4" ht="27.6" x14ac:dyDescent="0.25">
      <c r="A45" s="256" t="s">
        <v>422</v>
      </c>
      <c r="B45" s="82" t="s">
        <v>47</v>
      </c>
      <c r="C45" s="114"/>
      <c r="D45" s="114"/>
    </row>
    <row r="46" spans="1:4" ht="18" x14ac:dyDescent="0.25">
      <c r="A46" s="83" t="s">
        <v>646</v>
      </c>
      <c r="B46" s="82"/>
      <c r="C46" s="114"/>
      <c r="D46" s="114"/>
    </row>
    <row r="47" spans="1:4" ht="31.5" customHeight="1" x14ac:dyDescent="0.25">
      <c r="A47" s="84" t="s">
        <v>554</v>
      </c>
      <c r="B47" s="82" t="s">
        <v>636</v>
      </c>
      <c r="C47" s="114"/>
      <c r="D47" s="114"/>
    </row>
    <row r="48" spans="1:4" ht="41.4" x14ac:dyDescent="0.25">
      <c r="A48" s="84" t="s">
        <v>555</v>
      </c>
      <c r="B48" s="82" t="s">
        <v>638</v>
      </c>
      <c r="C48" s="114"/>
      <c r="D48" s="114"/>
    </row>
    <row r="49" spans="1:4" ht="27.6" x14ac:dyDescent="0.25">
      <c r="A49" s="256" t="s">
        <v>552</v>
      </c>
      <c r="B49" s="82" t="s">
        <v>12</v>
      </c>
      <c r="C49" s="114"/>
      <c r="D49" s="114"/>
    </row>
    <row r="50" spans="1:4" ht="27.6" x14ac:dyDescent="0.25">
      <c r="A50" s="256" t="s">
        <v>422</v>
      </c>
      <c r="B50" s="82" t="s">
        <v>47</v>
      </c>
      <c r="C50" s="114"/>
      <c r="D50" s="114"/>
    </row>
    <row r="51" spans="1:4" ht="18" x14ac:dyDescent="0.25">
      <c r="A51" s="83" t="s">
        <v>647</v>
      </c>
      <c r="B51" s="82"/>
      <c r="C51" s="114"/>
      <c r="D51" s="114"/>
    </row>
    <row r="52" spans="1:4" ht="31.5" customHeight="1" x14ac:dyDescent="0.25">
      <c r="A52" s="84" t="s">
        <v>554</v>
      </c>
      <c r="B52" s="82" t="s">
        <v>636</v>
      </c>
      <c r="C52" s="114"/>
      <c r="D52" s="114"/>
    </row>
    <row r="53" spans="1:4" ht="41.4" x14ac:dyDescent="0.25">
      <c r="A53" s="84" t="s">
        <v>555</v>
      </c>
      <c r="B53" s="82" t="s">
        <v>638</v>
      </c>
      <c r="C53" s="114"/>
      <c r="D53" s="114"/>
    </row>
    <row r="54" spans="1:4" ht="27.6" x14ac:dyDescent="0.25">
      <c r="A54" s="256" t="s">
        <v>552</v>
      </c>
      <c r="B54" s="82" t="s">
        <v>12</v>
      </c>
      <c r="C54" s="114"/>
      <c r="D54" s="114"/>
    </row>
    <row r="55" spans="1:4" ht="27.6" x14ac:dyDescent="0.25">
      <c r="A55" s="256" t="s">
        <v>422</v>
      </c>
      <c r="B55" s="82" t="s">
        <v>47</v>
      </c>
      <c r="C55" s="114"/>
      <c r="D55" s="114"/>
    </row>
    <row r="56" spans="1:4" ht="18" x14ac:dyDescent="0.25">
      <c r="A56" s="83" t="s">
        <v>648</v>
      </c>
      <c r="B56" s="82"/>
      <c r="C56" s="114"/>
      <c r="D56" s="114"/>
    </row>
    <row r="57" spans="1:4" ht="30.75" customHeight="1" x14ac:dyDescent="0.25">
      <c r="A57" s="84" t="s">
        <v>554</v>
      </c>
      <c r="B57" s="82" t="s">
        <v>636</v>
      </c>
      <c r="C57" s="114"/>
      <c r="D57" s="114"/>
    </row>
    <row r="58" spans="1:4" ht="41.4" x14ac:dyDescent="0.25">
      <c r="A58" s="84" t="s">
        <v>555</v>
      </c>
      <c r="B58" s="82" t="s">
        <v>638</v>
      </c>
      <c r="C58" s="114"/>
      <c r="D58" s="114"/>
    </row>
    <row r="59" spans="1:4" ht="27.6" x14ac:dyDescent="0.25">
      <c r="A59" s="256" t="s">
        <v>552</v>
      </c>
      <c r="B59" s="82" t="s">
        <v>12</v>
      </c>
      <c r="C59" s="114"/>
      <c r="D59" s="114"/>
    </row>
    <row r="60" spans="1:4" ht="27.6" x14ac:dyDescent="0.25">
      <c r="A60" s="256" t="s">
        <v>422</v>
      </c>
      <c r="B60" s="82" t="s">
        <v>47</v>
      </c>
      <c r="C60" s="114"/>
      <c r="D60" s="114"/>
    </row>
    <row r="61" spans="1:4" ht="41.4" x14ac:dyDescent="0.25">
      <c r="A61" s="83" t="s">
        <v>649</v>
      </c>
      <c r="B61" s="82"/>
      <c r="C61" s="114"/>
      <c r="D61" s="114"/>
    </row>
    <row r="62" spans="1:4" ht="31.5" customHeight="1" x14ac:dyDescent="0.25">
      <c r="A62" s="84" t="s">
        <v>554</v>
      </c>
      <c r="B62" s="82" t="s">
        <v>636</v>
      </c>
      <c r="C62" s="114"/>
      <c r="D62" s="114"/>
    </row>
    <row r="63" spans="1:4" ht="41.4" x14ac:dyDescent="0.25">
      <c r="A63" s="84" t="s">
        <v>555</v>
      </c>
      <c r="B63" s="82" t="s">
        <v>638</v>
      </c>
      <c r="C63" s="114"/>
      <c r="D63" s="114"/>
    </row>
    <row r="64" spans="1:4" ht="27.6" x14ac:dyDescent="0.25">
      <c r="A64" s="256" t="s">
        <v>552</v>
      </c>
      <c r="B64" s="82" t="s">
        <v>12</v>
      </c>
      <c r="C64" s="114"/>
      <c r="D64" s="114"/>
    </row>
    <row r="65" spans="1:4" ht="27.6" x14ac:dyDescent="0.25">
      <c r="A65" s="256" t="s">
        <v>422</v>
      </c>
      <c r="B65" s="82" t="s">
        <v>47</v>
      </c>
      <c r="C65" s="114"/>
      <c r="D65" s="114"/>
    </row>
    <row r="66" spans="1:4" ht="18" x14ac:dyDescent="0.25">
      <c r="A66" s="83" t="s">
        <v>650</v>
      </c>
      <c r="B66" s="82"/>
      <c r="C66" s="114"/>
      <c r="D66" s="114"/>
    </row>
    <row r="67" spans="1:4" ht="30" customHeight="1" x14ac:dyDescent="0.25">
      <c r="A67" s="84" t="s">
        <v>554</v>
      </c>
      <c r="B67" s="82" t="s">
        <v>636</v>
      </c>
      <c r="C67" s="114"/>
      <c r="D67" s="114"/>
    </row>
    <row r="68" spans="1:4" ht="41.4" x14ac:dyDescent="0.25">
      <c r="A68" s="84" t="s">
        <v>555</v>
      </c>
      <c r="B68" s="82" t="s">
        <v>638</v>
      </c>
      <c r="C68" s="114"/>
      <c r="D68" s="114"/>
    </row>
    <row r="69" spans="1:4" ht="27.6" x14ac:dyDescent="0.25">
      <c r="A69" s="256" t="s">
        <v>552</v>
      </c>
      <c r="B69" s="82" t="s">
        <v>12</v>
      </c>
      <c r="C69" s="114"/>
      <c r="D69" s="114"/>
    </row>
    <row r="70" spans="1:4" ht="27.6" x14ac:dyDescent="0.25">
      <c r="A70" s="256" t="s">
        <v>422</v>
      </c>
      <c r="B70" s="82" t="s">
        <v>47</v>
      </c>
      <c r="C70" s="114"/>
      <c r="D70" s="114"/>
    </row>
    <row r="71" spans="1:4" ht="27.6" x14ac:dyDescent="0.25">
      <c r="A71" s="83" t="s">
        <v>651</v>
      </c>
      <c r="B71" s="82"/>
      <c r="C71" s="114"/>
      <c r="D71" s="114"/>
    </row>
    <row r="72" spans="1:4" ht="33" customHeight="1" x14ac:dyDescent="0.25">
      <c r="A72" s="84" t="s">
        <v>554</v>
      </c>
      <c r="B72" s="82" t="s">
        <v>636</v>
      </c>
      <c r="C72" s="114"/>
      <c r="D72" s="114"/>
    </row>
    <row r="73" spans="1:4" ht="41.4" x14ac:dyDescent="0.25">
      <c r="A73" s="84" t="s">
        <v>555</v>
      </c>
      <c r="B73" s="82" t="s">
        <v>638</v>
      </c>
      <c r="C73" s="114"/>
      <c r="D73" s="114"/>
    </row>
    <row r="74" spans="1:4" ht="27.6" x14ac:dyDescent="0.25">
      <c r="A74" s="256" t="s">
        <v>552</v>
      </c>
      <c r="B74" s="82" t="s">
        <v>12</v>
      </c>
      <c r="C74" s="114"/>
      <c r="D74" s="114"/>
    </row>
    <row r="75" spans="1:4" ht="27.6" x14ac:dyDescent="0.25">
      <c r="A75" s="256" t="s">
        <v>422</v>
      </c>
      <c r="B75" s="82" t="s">
        <v>47</v>
      </c>
      <c r="C75" s="114"/>
      <c r="D75" s="114"/>
    </row>
    <row r="76" spans="1:4" ht="18" x14ac:dyDescent="0.25">
      <c r="A76" s="83" t="s">
        <v>652</v>
      </c>
      <c r="B76" s="82"/>
      <c r="C76" s="114"/>
      <c r="D76" s="114"/>
    </row>
    <row r="77" spans="1:4" ht="30" customHeight="1" x14ac:dyDescent="0.25">
      <c r="A77" s="84" t="s">
        <v>554</v>
      </c>
      <c r="B77" s="82" t="s">
        <v>636</v>
      </c>
      <c r="C77" s="114"/>
      <c r="D77" s="114"/>
    </row>
    <row r="78" spans="1:4" ht="41.4" x14ac:dyDescent="0.25">
      <c r="A78" s="84" t="s">
        <v>555</v>
      </c>
      <c r="B78" s="82" t="s">
        <v>638</v>
      </c>
      <c r="C78" s="114"/>
      <c r="D78" s="114"/>
    </row>
    <row r="79" spans="1:4" ht="27.6" x14ac:dyDescent="0.25">
      <c r="A79" s="256" t="s">
        <v>552</v>
      </c>
      <c r="B79" s="82" t="s">
        <v>12</v>
      </c>
      <c r="C79" s="114"/>
      <c r="D79" s="114"/>
    </row>
    <row r="80" spans="1:4" ht="27.6" x14ac:dyDescent="0.25">
      <c r="A80" s="256" t="s">
        <v>422</v>
      </c>
      <c r="B80" s="82" t="s">
        <v>47</v>
      </c>
      <c r="C80" s="114"/>
      <c r="D80" s="114"/>
    </row>
    <row r="81" spans="1:4" ht="27.6" x14ac:dyDescent="0.25">
      <c r="A81" s="83" t="s">
        <v>653</v>
      </c>
      <c r="B81" s="82"/>
      <c r="C81" s="114">
        <v>1066.5</v>
      </c>
      <c r="D81" s="114">
        <v>1436</v>
      </c>
    </row>
    <row r="82" spans="1:4" ht="33" customHeight="1" x14ac:dyDescent="0.25">
      <c r="A82" s="84" t="s">
        <v>554</v>
      </c>
      <c r="B82" s="82" t="s">
        <v>636</v>
      </c>
      <c r="C82" s="114"/>
      <c r="D82" s="114"/>
    </row>
    <row r="83" spans="1:4" ht="41.4" x14ac:dyDescent="0.25">
      <c r="A83" s="84" t="s">
        <v>555</v>
      </c>
      <c r="B83" s="82" t="s">
        <v>638</v>
      </c>
      <c r="C83" s="114"/>
      <c r="D83" s="114"/>
    </row>
    <row r="84" spans="1:4" ht="27.6" x14ac:dyDescent="0.25">
      <c r="A84" s="256" t="s">
        <v>552</v>
      </c>
      <c r="B84" s="82" t="s">
        <v>12</v>
      </c>
      <c r="C84" s="114"/>
      <c r="D84" s="114"/>
    </row>
    <row r="85" spans="1:4" ht="27.6" x14ac:dyDescent="0.25">
      <c r="A85" s="256" t="s">
        <v>422</v>
      </c>
      <c r="B85" s="82" t="s">
        <v>47</v>
      </c>
      <c r="C85" s="114"/>
      <c r="D85" s="114"/>
    </row>
    <row r="86" spans="1:4" ht="27.6" x14ac:dyDescent="0.25">
      <c r="A86" s="83" t="s">
        <v>654</v>
      </c>
      <c r="B86" s="82"/>
      <c r="C86" s="114"/>
      <c r="D86" s="114"/>
    </row>
    <row r="87" spans="1:4" ht="29.25" customHeight="1" x14ac:dyDescent="0.25">
      <c r="A87" s="84" t="s">
        <v>554</v>
      </c>
      <c r="B87" s="82" t="s">
        <v>636</v>
      </c>
      <c r="C87" s="114"/>
      <c r="D87" s="114"/>
    </row>
    <row r="88" spans="1:4" ht="41.4" x14ac:dyDescent="0.25">
      <c r="A88" s="84" t="s">
        <v>555</v>
      </c>
      <c r="B88" s="82" t="s">
        <v>638</v>
      </c>
      <c r="C88" s="114"/>
      <c r="D88" s="114"/>
    </row>
    <row r="89" spans="1:4" ht="27.6" x14ac:dyDescent="0.25">
      <c r="A89" s="256" t="s">
        <v>552</v>
      </c>
      <c r="B89" s="82" t="s">
        <v>12</v>
      </c>
      <c r="C89" s="114"/>
      <c r="D89" s="114"/>
    </row>
    <row r="90" spans="1:4" ht="27.6" x14ac:dyDescent="0.25">
      <c r="A90" s="256" t="s">
        <v>422</v>
      </c>
      <c r="B90" s="82" t="s">
        <v>47</v>
      </c>
      <c r="C90" s="114"/>
      <c r="D90" s="114"/>
    </row>
    <row r="91" spans="1:4" ht="18" customHeight="1" x14ac:dyDescent="0.25">
      <c r="A91" s="83" t="s">
        <v>655</v>
      </c>
      <c r="B91" s="82"/>
      <c r="C91" s="114"/>
      <c r="D91" s="114"/>
    </row>
    <row r="92" spans="1:4" ht="30.75" customHeight="1" x14ac:dyDescent="0.25">
      <c r="A92" s="84" t="s">
        <v>554</v>
      </c>
      <c r="B92" s="82" t="s">
        <v>636</v>
      </c>
      <c r="C92" s="114"/>
      <c r="D92" s="114"/>
    </row>
    <row r="93" spans="1:4" ht="41.4" x14ac:dyDescent="0.25">
      <c r="A93" s="84" t="s">
        <v>555</v>
      </c>
      <c r="B93" s="82" t="s">
        <v>638</v>
      </c>
      <c r="C93" s="114"/>
      <c r="D93" s="114"/>
    </row>
    <row r="94" spans="1:4" ht="27.6" x14ac:dyDescent="0.25">
      <c r="A94" s="256" t="s">
        <v>552</v>
      </c>
      <c r="B94" s="82" t="s">
        <v>12</v>
      </c>
      <c r="C94" s="114"/>
      <c r="D94" s="114"/>
    </row>
    <row r="95" spans="1:4" ht="27.6" x14ac:dyDescent="0.25">
      <c r="A95" s="256" t="s">
        <v>422</v>
      </c>
      <c r="B95" s="82" t="s">
        <v>47</v>
      </c>
      <c r="C95" s="114"/>
      <c r="D95" s="114"/>
    </row>
    <row r="96" spans="1:4" ht="27.6" x14ac:dyDescent="0.25">
      <c r="A96" s="83" t="s">
        <v>656</v>
      </c>
      <c r="B96" s="82"/>
      <c r="C96" s="114"/>
      <c r="D96" s="114"/>
    </row>
    <row r="97" spans="1:4" ht="31.5" customHeight="1" x14ac:dyDescent="0.25">
      <c r="A97" s="84" t="s">
        <v>554</v>
      </c>
      <c r="B97" s="82" t="s">
        <v>636</v>
      </c>
      <c r="C97" s="114">
        <v>6537.9</v>
      </c>
      <c r="D97" s="114">
        <v>6298.9</v>
      </c>
    </row>
    <row r="98" spans="1:4" ht="41.4" x14ac:dyDescent="0.25">
      <c r="A98" s="84" t="s">
        <v>555</v>
      </c>
      <c r="B98" s="82" t="s">
        <v>638</v>
      </c>
      <c r="C98" s="114"/>
      <c r="D98" s="114"/>
    </row>
    <row r="99" spans="1:4" ht="27.6" x14ac:dyDescent="0.25">
      <c r="A99" s="256" t="s">
        <v>552</v>
      </c>
      <c r="B99" s="82" t="s">
        <v>12</v>
      </c>
      <c r="C99" s="114">
        <v>11.2</v>
      </c>
      <c r="D99" s="114">
        <v>21.2</v>
      </c>
    </row>
    <row r="100" spans="1:4" ht="27.6" x14ac:dyDescent="0.25">
      <c r="A100" s="256" t="s">
        <v>422</v>
      </c>
      <c r="B100" s="82" t="s">
        <v>47</v>
      </c>
      <c r="C100" s="114"/>
      <c r="D100" s="114"/>
    </row>
    <row r="101" spans="1:4" ht="18" x14ac:dyDescent="0.25">
      <c r="A101" s="83" t="s">
        <v>657</v>
      </c>
      <c r="B101" s="82"/>
      <c r="C101" s="114"/>
      <c r="D101" s="114"/>
    </row>
    <row r="102" spans="1:4" ht="30.75" customHeight="1" x14ac:dyDescent="0.25">
      <c r="A102" s="84" t="s">
        <v>554</v>
      </c>
      <c r="B102" s="82" t="s">
        <v>636</v>
      </c>
      <c r="C102" s="114"/>
      <c r="D102" s="114"/>
    </row>
    <row r="103" spans="1:4" ht="41.4" x14ac:dyDescent="0.25">
      <c r="A103" s="84" t="s">
        <v>555</v>
      </c>
      <c r="B103" s="82" t="s">
        <v>638</v>
      </c>
      <c r="C103" s="114"/>
      <c r="D103" s="114"/>
    </row>
    <row r="104" spans="1:4" ht="27.6" x14ac:dyDescent="0.25">
      <c r="A104" s="256" t="s">
        <v>552</v>
      </c>
      <c r="B104" s="82" t="s">
        <v>12</v>
      </c>
      <c r="C104" s="114"/>
      <c r="D104" s="114"/>
    </row>
    <row r="105" spans="1:4" ht="27.6" x14ac:dyDescent="0.25">
      <c r="A105" s="256" t="s">
        <v>422</v>
      </c>
      <c r="B105" s="82" t="s">
        <v>47</v>
      </c>
      <c r="C105" s="114"/>
      <c r="D105" s="114"/>
    </row>
    <row r="106" spans="1:4" ht="27.6" x14ac:dyDescent="0.25">
      <c r="A106" s="83" t="s">
        <v>658</v>
      </c>
      <c r="B106" s="82"/>
      <c r="C106" s="204"/>
      <c r="D106" s="204"/>
    </row>
    <row r="107" spans="1:4" ht="33" customHeight="1" x14ac:dyDescent="0.25">
      <c r="A107" s="84" t="s">
        <v>554</v>
      </c>
      <c r="B107" s="82" t="s">
        <v>636</v>
      </c>
      <c r="C107" s="114"/>
      <c r="D107" s="114"/>
    </row>
    <row r="108" spans="1:4" ht="41.4" x14ac:dyDescent="0.25">
      <c r="A108" s="84" t="s">
        <v>555</v>
      </c>
      <c r="B108" s="82" t="s">
        <v>638</v>
      </c>
      <c r="C108" s="114"/>
      <c r="D108" s="114"/>
    </row>
    <row r="109" spans="1:4" ht="27.6" x14ac:dyDescent="0.25">
      <c r="A109" s="256" t="s">
        <v>552</v>
      </c>
      <c r="B109" s="82" t="s">
        <v>12</v>
      </c>
      <c r="C109" s="114"/>
      <c r="D109" s="114"/>
    </row>
    <row r="110" spans="1:4" ht="27.6" x14ac:dyDescent="0.25">
      <c r="A110" s="256" t="s">
        <v>422</v>
      </c>
      <c r="B110" s="82" t="s">
        <v>47</v>
      </c>
      <c r="C110" s="114"/>
      <c r="D110" s="114"/>
    </row>
    <row r="111" spans="1:4" ht="27.6" x14ac:dyDescent="0.25">
      <c r="A111" s="83" t="s">
        <v>659</v>
      </c>
      <c r="B111" s="82"/>
      <c r="C111" s="114">
        <v>819.4</v>
      </c>
      <c r="D111" s="114">
        <v>922.8</v>
      </c>
    </row>
    <row r="112" spans="1:4" ht="31.5" customHeight="1" x14ac:dyDescent="0.25">
      <c r="A112" s="84" t="s">
        <v>554</v>
      </c>
      <c r="B112" s="82" t="s">
        <v>636</v>
      </c>
      <c r="C112" s="114"/>
      <c r="D112" s="114"/>
    </row>
    <row r="113" spans="1:4" ht="41.4" x14ac:dyDescent="0.25">
      <c r="A113" s="84" t="s">
        <v>555</v>
      </c>
      <c r="B113" s="82" t="s">
        <v>638</v>
      </c>
      <c r="C113" s="114"/>
      <c r="D113" s="114"/>
    </row>
    <row r="114" spans="1:4" ht="27.6" x14ac:dyDescent="0.25">
      <c r="A114" s="256" t="s">
        <v>552</v>
      </c>
      <c r="B114" s="82" t="s">
        <v>12</v>
      </c>
      <c r="C114" s="114"/>
      <c r="D114" s="114"/>
    </row>
    <row r="115" spans="1:4" ht="27.6" x14ac:dyDescent="0.25">
      <c r="A115" s="256" t="s">
        <v>422</v>
      </c>
      <c r="B115" s="82" t="s">
        <v>47</v>
      </c>
      <c r="C115" s="114"/>
      <c r="D115" s="114"/>
    </row>
    <row r="116" spans="1:4" ht="18" x14ac:dyDescent="0.25">
      <c r="A116" s="83" t="s">
        <v>660</v>
      </c>
      <c r="B116" s="82"/>
      <c r="C116" s="114"/>
      <c r="D116" s="114"/>
    </row>
    <row r="117" spans="1:4" ht="30.75" customHeight="1" x14ac:dyDescent="0.25">
      <c r="A117" s="84" t="s">
        <v>554</v>
      </c>
      <c r="B117" s="82" t="s">
        <v>636</v>
      </c>
      <c r="C117" s="114"/>
      <c r="D117" s="114"/>
    </row>
    <row r="118" spans="1:4" ht="41.4" x14ac:dyDescent="0.25">
      <c r="A118" s="84" t="s">
        <v>555</v>
      </c>
      <c r="B118" s="82" t="s">
        <v>638</v>
      </c>
      <c r="C118" s="114"/>
      <c r="D118" s="114"/>
    </row>
    <row r="119" spans="1:4" ht="27.6" x14ac:dyDescent="0.25">
      <c r="A119" s="256" t="s">
        <v>552</v>
      </c>
      <c r="B119" s="82" t="s">
        <v>12</v>
      </c>
      <c r="C119" s="114"/>
      <c r="D119" s="114"/>
    </row>
    <row r="120" spans="1:4" ht="27.6" x14ac:dyDescent="0.25">
      <c r="A120" s="256" t="s">
        <v>422</v>
      </c>
      <c r="B120" s="82" t="s">
        <v>47</v>
      </c>
      <c r="C120" s="114"/>
      <c r="D120" s="114"/>
    </row>
    <row r="121" spans="1:4" ht="27.6" x14ac:dyDescent="0.25">
      <c r="A121" s="83" t="s">
        <v>661</v>
      </c>
      <c r="B121" s="82"/>
      <c r="C121" s="114"/>
      <c r="D121" s="114"/>
    </row>
    <row r="122" spans="1:4" ht="30" customHeight="1" x14ac:dyDescent="0.25">
      <c r="A122" s="84" t="s">
        <v>554</v>
      </c>
      <c r="B122" s="82" t="s">
        <v>636</v>
      </c>
      <c r="C122" s="114">
        <v>1732.3</v>
      </c>
      <c r="D122" s="114">
        <v>2915.7</v>
      </c>
    </row>
    <row r="123" spans="1:4" ht="41.4" x14ac:dyDescent="0.25">
      <c r="A123" s="84" t="s">
        <v>555</v>
      </c>
      <c r="B123" s="82" t="s">
        <v>638</v>
      </c>
      <c r="C123" s="114"/>
      <c r="D123" s="114"/>
    </row>
    <row r="124" spans="1:4" ht="27.6" x14ac:dyDescent="0.25">
      <c r="A124" s="256" t="s">
        <v>552</v>
      </c>
      <c r="B124" s="82" t="s">
        <v>12</v>
      </c>
      <c r="C124" s="114"/>
      <c r="D124" s="114">
        <v>93.2</v>
      </c>
    </row>
    <row r="125" spans="1:4" ht="27.6" x14ac:dyDescent="0.25">
      <c r="A125" s="256" t="s">
        <v>422</v>
      </c>
      <c r="B125" s="82" t="s">
        <v>47</v>
      </c>
      <c r="C125" s="114"/>
      <c r="D125" s="114"/>
    </row>
    <row r="126" spans="1:4" ht="27.6" x14ac:dyDescent="0.25">
      <c r="A126" s="83" t="s">
        <v>662</v>
      </c>
      <c r="B126" s="82"/>
      <c r="C126" s="114"/>
      <c r="D126" s="114"/>
    </row>
    <row r="127" spans="1:4" ht="32.25" customHeight="1" x14ac:dyDescent="0.25">
      <c r="A127" s="84" t="s">
        <v>554</v>
      </c>
      <c r="B127" s="82" t="s">
        <v>636</v>
      </c>
      <c r="C127" s="114">
        <v>6144.9</v>
      </c>
      <c r="D127" s="114">
        <v>4153.3999999999996</v>
      </c>
    </row>
    <row r="128" spans="1:4" ht="41.4" x14ac:dyDescent="0.25">
      <c r="A128" s="84" t="s">
        <v>555</v>
      </c>
      <c r="B128" s="82" t="s">
        <v>638</v>
      </c>
      <c r="C128" s="114"/>
      <c r="D128" s="114"/>
    </row>
    <row r="129" spans="1:4" ht="27.6" x14ac:dyDescent="0.25">
      <c r="A129" s="256" t="s">
        <v>552</v>
      </c>
      <c r="B129" s="82" t="s">
        <v>12</v>
      </c>
      <c r="C129" s="114"/>
      <c r="D129" s="114">
        <v>82.8</v>
      </c>
    </row>
    <row r="130" spans="1:4" ht="27.6" x14ac:dyDescent="0.25">
      <c r="A130" s="256" t="s">
        <v>422</v>
      </c>
      <c r="B130" s="82" t="s">
        <v>47</v>
      </c>
      <c r="C130" s="114"/>
      <c r="D130" s="114"/>
    </row>
    <row r="131" spans="1:4" ht="27.6" x14ac:dyDescent="0.25">
      <c r="A131" s="83" t="s">
        <v>663</v>
      </c>
      <c r="B131" s="82"/>
      <c r="C131" s="114"/>
      <c r="D131" s="114"/>
    </row>
    <row r="132" spans="1:4" ht="30.75" customHeight="1" x14ac:dyDescent="0.25">
      <c r="A132" s="84" t="s">
        <v>554</v>
      </c>
      <c r="B132" s="82" t="s">
        <v>636</v>
      </c>
      <c r="C132" s="114"/>
      <c r="D132" s="114"/>
    </row>
    <row r="133" spans="1:4" ht="41.4" x14ac:dyDescent="0.25">
      <c r="A133" s="84" t="s">
        <v>555</v>
      </c>
      <c r="B133" s="82" t="s">
        <v>638</v>
      </c>
      <c r="C133" s="114"/>
      <c r="D133" s="114"/>
    </row>
    <row r="134" spans="1:4" ht="27.6" x14ac:dyDescent="0.25">
      <c r="A134" s="256" t="s">
        <v>552</v>
      </c>
      <c r="B134" s="82" t="s">
        <v>12</v>
      </c>
      <c r="C134" s="114"/>
      <c r="D134" s="114"/>
    </row>
    <row r="135" spans="1:4" ht="27.6" x14ac:dyDescent="0.25">
      <c r="A135" s="256" t="s">
        <v>422</v>
      </c>
      <c r="B135" s="82" t="s">
        <v>47</v>
      </c>
      <c r="C135" s="114"/>
      <c r="D135" s="114"/>
    </row>
    <row r="136" spans="1:4" ht="18" x14ac:dyDescent="0.25">
      <c r="A136" s="83" t="s">
        <v>664</v>
      </c>
      <c r="B136" s="82"/>
      <c r="C136" s="114"/>
      <c r="D136" s="114"/>
    </row>
    <row r="137" spans="1:4" ht="30.75" customHeight="1" x14ac:dyDescent="0.25">
      <c r="A137" s="84" t="s">
        <v>554</v>
      </c>
      <c r="B137" s="82" t="s">
        <v>636</v>
      </c>
      <c r="C137" s="114"/>
      <c r="D137" s="114"/>
    </row>
    <row r="138" spans="1:4" ht="41.4" x14ac:dyDescent="0.25">
      <c r="A138" s="84" t="s">
        <v>555</v>
      </c>
      <c r="B138" s="82" t="s">
        <v>638</v>
      </c>
      <c r="C138" s="114"/>
      <c r="D138" s="114"/>
    </row>
    <row r="139" spans="1:4" ht="27.6" x14ac:dyDescent="0.25">
      <c r="A139" s="256" t="s">
        <v>552</v>
      </c>
      <c r="B139" s="82" t="s">
        <v>12</v>
      </c>
      <c r="C139" s="114"/>
      <c r="D139" s="114"/>
    </row>
    <row r="140" spans="1:4" ht="27.6" x14ac:dyDescent="0.25">
      <c r="A140" s="256" t="s">
        <v>422</v>
      </c>
      <c r="B140" s="82" t="s">
        <v>47</v>
      </c>
      <c r="C140" s="114"/>
      <c r="D140" s="114"/>
    </row>
    <row r="141" spans="1:4" ht="18" x14ac:dyDescent="0.25">
      <c r="A141" s="83" t="s">
        <v>665</v>
      </c>
      <c r="B141" s="82"/>
      <c r="C141" s="114"/>
      <c r="D141" s="114"/>
    </row>
    <row r="142" spans="1:4" ht="34.5" customHeight="1" x14ac:dyDescent="0.25">
      <c r="A142" s="84" t="s">
        <v>554</v>
      </c>
      <c r="B142" s="82" t="s">
        <v>636</v>
      </c>
      <c r="C142" s="114"/>
      <c r="D142" s="114"/>
    </row>
    <row r="143" spans="1:4" ht="41.4" x14ac:dyDescent="0.25">
      <c r="A143" s="84" t="s">
        <v>555</v>
      </c>
      <c r="B143" s="82" t="s">
        <v>638</v>
      </c>
      <c r="C143" s="114"/>
      <c r="D143" s="114"/>
    </row>
    <row r="144" spans="1:4" ht="27.6" x14ac:dyDescent="0.25">
      <c r="A144" s="256" t="s">
        <v>552</v>
      </c>
      <c r="B144" s="82" t="s">
        <v>12</v>
      </c>
      <c r="C144" s="114"/>
      <c r="D144" s="114"/>
    </row>
    <row r="145" spans="1:4" ht="27.6" x14ac:dyDescent="0.25">
      <c r="A145" s="256" t="s">
        <v>422</v>
      </c>
      <c r="B145" s="82" t="s">
        <v>47</v>
      </c>
      <c r="C145" s="114"/>
      <c r="D145" s="114"/>
    </row>
    <row r="146" spans="1:4" ht="18" x14ac:dyDescent="0.25">
      <c r="A146" s="83" t="s">
        <v>666</v>
      </c>
      <c r="B146" s="82"/>
      <c r="C146" s="114"/>
      <c r="D146" s="114"/>
    </row>
    <row r="147" spans="1:4" ht="30" customHeight="1" x14ac:dyDescent="0.25">
      <c r="A147" s="84" t="s">
        <v>554</v>
      </c>
      <c r="B147" s="82" t="s">
        <v>636</v>
      </c>
      <c r="C147" s="114">
        <v>13.9</v>
      </c>
      <c r="D147" s="114">
        <v>6.4</v>
      </c>
    </row>
    <row r="148" spans="1:4" ht="41.4" x14ac:dyDescent="0.25">
      <c r="A148" s="84" t="s">
        <v>555</v>
      </c>
      <c r="B148" s="82" t="s">
        <v>638</v>
      </c>
      <c r="C148" s="114"/>
      <c r="D148" s="114"/>
    </row>
    <row r="149" spans="1:4" ht="27.6" x14ac:dyDescent="0.25">
      <c r="A149" s="256" t="s">
        <v>552</v>
      </c>
      <c r="B149" s="82" t="s">
        <v>12</v>
      </c>
      <c r="C149" s="114"/>
      <c r="D149" s="114"/>
    </row>
    <row r="150" spans="1:4" ht="27.6" x14ac:dyDescent="0.25">
      <c r="A150" s="256" t="s">
        <v>422</v>
      </c>
      <c r="B150" s="82" t="s">
        <v>47</v>
      </c>
      <c r="C150" s="114"/>
      <c r="D150" s="114"/>
    </row>
    <row r="151" spans="1:4" ht="37.5" customHeight="1" x14ac:dyDescent="0.25">
      <c r="A151" s="83" t="s">
        <v>667</v>
      </c>
      <c r="B151" s="82"/>
      <c r="C151" s="114"/>
      <c r="D151" s="114"/>
    </row>
    <row r="152" spans="1:4" ht="33" customHeight="1" x14ac:dyDescent="0.25">
      <c r="A152" s="84" t="s">
        <v>554</v>
      </c>
      <c r="B152" s="82" t="s">
        <v>636</v>
      </c>
      <c r="C152" s="114">
        <v>612.29999999999995</v>
      </c>
      <c r="D152" s="114">
        <v>582.9</v>
      </c>
    </row>
    <row r="153" spans="1:4" ht="41.4" x14ac:dyDescent="0.25">
      <c r="A153" s="84" t="s">
        <v>555</v>
      </c>
      <c r="B153" s="82" t="s">
        <v>638</v>
      </c>
      <c r="C153" s="156">
        <v>98.1</v>
      </c>
      <c r="D153" s="156">
        <v>93.2</v>
      </c>
    </row>
    <row r="154" spans="1:4" ht="27.6" x14ac:dyDescent="0.25">
      <c r="A154" s="256" t="s">
        <v>552</v>
      </c>
      <c r="B154" s="82" t="s">
        <v>12</v>
      </c>
      <c r="C154" s="114"/>
      <c r="D154" s="114"/>
    </row>
    <row r="155" spans="1:4" ht="27.6" x14ac:dyDescent="0.25">
      <c r="A155" s="256" t="s">
        <v>422</v>
      </c>
      <c r="B155" s="82" t="s">
        <v>47</v>
      </c>
      <c r="C155" s="114"/>
      <c r="D155" s="114"/>
    </row>
    <row r="156" spans="1:4" ht="41.4" x14ac:dyDescent="0.25">
      <c r="A156" s="83" t="s">
        <v>668</v>
      </c>
      <c r="B156" s="82"/>
      <c r="C156" s="114"/>
      <c r="D156" s="114"/>
    </row>
    <row r="157" spans="1:4" ht="30" customHeight="1" x14ac:dyDescent="0.25">
      <c r="A157" s="84" t="s">
        <v>554</v>
      </c>
      <c r="B157" s="82" t="s">
        <v>636</v>
      </c>
      <c r="C157" s="114">
        <v>603.1</v>
      </c>
      <c r="D157" s="114">
        <v>612.29999999999995</v>
      </c>
    </row>
    <row r="158" spans="1:4" ht="41.4" x14ac:dyDescent="0.25">
      <c r="A158" s="84" t="s">
        <v>555</v>
      </c>
      <c r="B158" s="82" t="s">
        <v>638</v>
      </c>
      <c r="C158" s="156">
        <v>101.5</v>
      </c>
      <c r="D158" s="156">
        <v>101.5</v>
      </c>
    </row>
    <row r="159" spans="1:4" ht="27.6" x14ac:dyDescent="0.25">
      <c r="A159" s="256" t="s">
        <v>552</v>
      </c>
      <c r="B159" s="82" t="s">
        <v>12</v>
      </c>
      <c r="C159" s="114"/>
      <c r="D159" s="114"/>
    </row>
    <row r="160" spans="1:4" ht="27.6" x14ac:dyDescent="0.25">
      <c r="A160" s="256" t="s">
        <v>422</v>
      </c>
      <c r="B160" s="82" t="s">
        <v>47</v>
      </c>
      <c r="C160" s="114"/>
      <c r="D160" s="114"/>
    </row>
    <row r="161" spans="1:4" ht="31.95" customHeight="1" x14ac:dyDescent="0.25">
      <c r="A161" s="376" t="s">
        <v>908</v>
      </c>
      <c r="B161" s="376"/>
      <c r="C161" s="376"/>
      <c r="D161" s="376"/>
    </row>
  </sheetData>
  <mergeCells count="5">
    <mergeCell ref="A2:B2"/>
    <mergeCell ref="A3:A4"/>
    <mergeCell ref="B3:B4"/>
    <mergeCell ref="A1:D1"/>
    <mergeCell ref="A161:D161"/>
  </mergeCell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P36"/>
  <sheetViews>
    <sheetView view="pageBreakPreview" zoomScale="130" zoomScaleNormal="100" zoomScaleSheetLayoutView="130" workbookViewId="0">
      <selection activeCell="N11" sqref="N11"/>
    </sheetView>
  </sheetViews>
  <sheetFormatPr defaultColWidth="8.88671875" defaultRowHeight="13.2" x14ac:dyDescent="0.25"/>
  <cols>
    <col min="1" max="1" width="11.6640625" style="227" customWidth="1"/>
    <col min="2" max="2" width="15.33203125" style="227" customWidth="1"/>
    <col min="3" max="3" width="11.6640625" style="227" customWidth="1"/>
    <col min="4" max="4" width="10.33203125" style="227" customWidth="1"/>
    <col min="5" max="5" width="11.88671875" style="227" customWidth="1"/>
    <col min="6" max="6" width="11.6640625" style="227" customWidth="1"/>
    <col min="7" max="7" width="9.5546875" style="227" customWidth="1"/>
    <col min="8" max="8" width="8.6640625" style="227" customWidth="1"/>
    <col min="9" max="9" width="12.109375" style="227" customWidth="1"/>
    <col min="10" max="10" width="9.5546875" style="227" customWidth="1"/>
    <col min="11" max="11" width="9.6640625" style="227" customWidth="1"/>
    <col min="12" max="12" width="13" style="227" customWidth="1"/>
    <col min="13" max="16384" width="8.88671875" style="227"/>
  </cols>
  <sheetData>
    <row r="1" spans="1:12" s="259" customFormat="1" ht="21" customHeight="1" x14ac:dyDescent="0.25">
      <c r="A1" s="380"/>
      <c r="B1" s="380"/>
      <c r="C1" s="380"/>
      <c r="D1" s="380"/>
      <c r="E1" s="380"/>
      <c r="F1" s="380"/>
      <c r="G1" s="380"/>
      <c r="H1" s="380" t="s">
        <v>315</v>
      </c>
      <c r="I1" s="380"/>
      <c r="J1" s="380"/>
      <c r="K1" s="380" t="s">
        <v>431</v>
      </c>
      <c r="L1" s="380"/>
    </row>
    <row r="2" spans="1:12" s="259" customFormat="1" ht="21" customHeight="1" x14ac:dyDescent="0.3">
      <c r="J2" s="270"/>
      <c r="K2" s="270"/>
    </row>
    <row r="3" spans="1:12" s="259" customFormat="1" ht="16.8" x14ac:dyDescent="0.3">
      <c r="A3" s="379" t="s">
        <v>423</v>
      </c>
      <c r="B3" s="379"/>
      <c r="C3" s="379"/>
      <c r="D3" s="379"/>
      <c r="E3" s="379"/>
      <c r="F3" s="379"/>
      <c r="G3" s="379"/>
      <c r="H3" s="379"/>
      <c r="I3" s="379"/>
      <c r="J3" s="379"/>
      <c r="K3" s="379"/>
      <c r="L3" s="379"/>
    </row>
    <row r="4" spans="1:12" s="259" customFormat="1" ht="13.8" thickBot="1" x14ac:dyDescent="0.3"/>
    <row r="5" spans="1:12" s="259" customFormat="1" ht="157.94999999999999" customHeight="1" x14ac:dyDescent="0.25">
      <c r="A5" s="271" t="s">
        <v>430</v>
      </c>
      <c r="B5" s="272" t="s">
        <v>429</v>
      </c>
      <c r="C5" s="272" t="s">
        <v>456</v>
      </c>
      <c r="D5" s="272" t="s">
        <v>428</v>
      </c>
      <c r="E5" s="272" t="s">
        <v>599</v>
      </c>
      <c r="F5" s="272" t="s">
        <v>424</v>
      </c>
      <c r="G5" s="272" t="s">
        <v>42</v>
      </c>
      <c r="H5" s="272" t="s">
        <v>41</v>
      </c>
      <c r="I5" s="272" t="s">
        <v>425</v>
      </c>
      <c r="J5" s="273" t="s">
        <v>426</v>
      </c>
      <c r="K5" s="272" t="s">
        <v>427</v>
      </c>
      <c r="L5" s="272" t="s">
        <v>318</v>
      </c>
    </row>
    <row r="6" spans="1:12" s="259" customFormat="1" ht="14.4" thickBot="1" x14ac:dyDescent="0.3">
      <c r="A6" s="274">
        <v>1</v>
      </c>
      <c r="B6" s="275">
        <v>2</v>
      </c>
      <c r="C6" s="275">
        <v>3</v>
      </c>
      <c r="D6" s="275">
        <v>4</v>
      </c>
      <c r="E6" s="275">
        <v>5</v>
      </c>
      <c r="F6" s="275">
        <v>6</v>
      </c>
      <c r="G6" s="275">
        <v>7</v>
      </c>
      <c r="H6" s="275">
        <v>8</v>
      </c>
      <c r="I6" s="275">
        <v>9</v>
      </c>
      <c r="J6" s="276">
        <v>10</v>
      </c>
      <c r="K6" s="275">
        <v>11</v>
      </c>
      <c r="L6" s="277">
        <v>12</v>
      </c>
    </row>
    <row r="7" spans="1:12" s="262" customFormat="1" ht="58.95" customHeight="1" x14ac:dyDescent="0.25">
      <c r="A7" s="263" t="s">
        <v>766</v>
      </c>
      <c r="B7" s="261" t="s">
        <v>791</v>
      </c>
      <c r="C7" s="264">
        <v>1823439</v>
      </c>
      <c r="D7" s="265">
        <v>0.96</v>
      </c>
      <c r="E7" s="264" t="s">
        <v>5</v>
      </c>
      <c r="F7" s="264">
        <v>507</v>
      </c>
      <c r="G7" s="264">
        <v>23784</v>
      </c>
      <c r="H7" s="278">
        <v>0.94799999999999995</v>
      </c>
      <c r="I7" s="264">
        <v>440572</v>
      </c>
      <c r="J7" s="264">
        <v>100</v>
      </c>
      <c r="K7" s="261" t="s">
        <v>5</v>
      </c>
      <c r="L7" s="261" t="s">
        <v>5</v>
      </c>
    </row>
    <row r="8" spans="1:12" s="259" customFormat="1" ht="78.599999999999994" customHeight="1" x14ac:dyDescent="0.25">
      <c r="A8" s="266" t="s">
        <v>767</v>
      </c>
      <c r="B8" s="258" t="s">
        <v>768</v>
      </c>
      <c r="C8" s="268">
        <v>4147566</v>
      </c>
      <c r="D8" s="268">
        <v>59</v>
      </c>
      <c r="E8" s="268">
        <v>3</v>
      </c>
      <c r="F8" s="268">
        <v>160.80000000000001</v>
      </c>
      <c r="G8" s="268">
        <v>282843</v>
      </c>
      <c r="H8" s="269">
        <v>0.86</v>
      </c>
      <c r="I8" s="268">
        <v>902250</v>
      </c>
      <c r="J8" s="268">
        <v>61</v>
      </c>
      <c r="K8" s="258">
        <v>83</v>
      </c>
      <c r="L8" s="258" t="s">
        <v>5</v>
      </c>
    </row>
    <row r="9" spans="1:12" s="262" customFormat="1" ht="60.6" customHeight="1" x14ac:dyDescent="0.25">
      <c r="A9" s="260" t="s">
        <v>769</v>
      </c>
      <c r="B9" s="260" t="s">
        <v>770</v>
      </c>
      <c r="C9" s="261">
        <v>4310504</v>
      </c>
      <c r="D9" s="261">
        <v>99</v>
      </c>
      <c r="E9" s="261">
        <v>18</v>
      </c>
      <c r="F9" s="261">
        <v>1922</v>
      </c>
      <c r="G9" s="261">
        <v>148472</v>
      </c>
      <c r="H9" s="261">
        <v>0.78</v>
      </c>
      <c r="I9" s="261">
        <v>3093372</v>
      </c>
      <c r="J9" s="261">
        <v>98</v>
      </c>
      <c r="K9" s="261">
        <v>31</v>
      </c>
      <c r="L9" s="261" t="s">
        <v>5</v>
      </c>
    </row>
    <row r="10" spans="1:12" s="259" customFormat="1" ht="43.95" customHeight="1" x14ac:dyDescent="0.25">
      <c r="A10" s="266" t="s">
        <v>771</v>
      </c>
      <c r="B10" s="266" t="s">
        <v>792</v>
      </c>
      <c r="C10" s="267">
        <v>3663409</v>
      </c>
      <c r="D10" s="267">
        <v>126.4</v>
      </c>
      <c r="E10" s="267">
        <v>4.5999999999999996</v>
      </c>
      <c r="F10" s="268">
        <v>243</v>
      </c>
      <c r="G10" s="267">
        <v>171558</v>
      </c>
      <c r="H10" s="269">
        <v>0.89</v>
      </c>
      <c r="I10" s="268">
        <v>810210</v>
      </c>
      <c r="J10" s="268">
        <v>100</v>
      </c>
      <c r="K10" s="267" t="s">
        <v>5</v>
      </c>
      <c r="L10" s="267" t="s">
        <v>5</v>
      </c>
    </row>
    <row r="11" spans="1:12" ht="48" x14ac:dyDescent="0.25">
      <c r="A11" s="263" t="s">
        <v>772</v>
      </c>
      <c r="B11" s="261" t="s">
        <v>773</v>
      </c>
      <c r="C11" s="261">
        <v>904206.3</v>
      </c>
      <c r="D11" s="261">
        <v>10.35</v>
      </c>
      <c r="E11" s="261">
        <v>6.7</v>
      </c>
      <c r="F11" s="261">
        <v>180</v>
      </c>
      <c r="G11" s="261">
        <v>175.14</v>
      </c>
      <c r="H11" s="261">
        <v>0.64</v>
      </c>
      <c r="I11" s="261">
        <v>476578</v>
      </c>
      <c r="J11" s="261">
        <v>100</v>
      </c>
      <c r="K11" s="261" t="s">
        <v>5</v>
      </c>
      <c r="L11" s="261" t="s">
        <v>5</v>
      </c>
    </row>
    <row r="12" spans="1:12" s="262" customFormat="1" ht="60" x14ac:dyDescent="0.25">
      <c r="A12" s="263" t="s">
        <v>774</v>
      </c>
      <c r="B12" s="261" t="s">
        <v>775</v>
      </c>
      <c r="C12" s="261">
        <v>2922148</v>
      </c>
      <c r="D12" s="261">
        <v>117</v>
      </c>
      <c r="E12" s="261">
        <v>5</v>
      </c>
      <c r="F12" s="261">
        <v>281</v>
      </c>
      <c r="G12" s="261">
        <v>1324598</v>
      </c>
      <c r="H12" s="261">
        <v>0.61</v>
      </c>
      <c r="I12" s="261">
        <v>216246</v>
      </c>
      <c r="J12" s="261">
        <v>75</v>
      </c>
      <c r="K12" s="261">
        <v>93</v>
      </c>
      <c r="L12" s="261" t="s">
        <v>5</v>
      </c>
    </row>
    <row r="14" spans="1:12" x14ac:dyDescent="0.25">
      <c r="A14" s="377"/>
      <c r="B14" s="378"/>
      <c r="C14" s="378"/>
      <c r="D14" s="378"/>
      <c r="E14" s="378"/>
      <c r="F14" s="378"/>
      <c r="G14" s="378"/>
      <c r="H14" s="378"/>
      <c r="I14" s="378"/>
      <c r="J14" s="378"/>
      <c r="K14" s="378"/>
      <c r="L14" s="378"/>
    </row>
    <row r="15" spans="1:12" x14ac:dyDescent="0.25">
      <c r="A15" s="378"/>
      <c r="B15" s="378"/>
      <c r="C15" s="378"/>
      <c r="D15" s="378"/>
      <c r="E15" s="378"/>
      <c r="F15" s="378"/>
      <c r="G15" s="378"/>
      <c r="H15" s="378"/>
      <c r="I15" s="378"/>
      <c r="J15" s="378"/>
      <c r="K15" s="378"/>
      <c r="L15" s="378"/>
    </row>
    <row r="16" spans="1:12" x14ac:dyDescent="0.25">
      <c r="A16" s="378"/>
      <c r="B16" s="378"/>
      <c r="C16" s="378"/>
      <c r="D16" s="378"/>
      <c r="E16" s="378"/>
      <c r="F16" s="378"/>
      <c r="G16" s="378"/>
      <c r="H16" s="378"/>
      <c r="I16" s="378"/>
      <c r="J16" s="378"/>
      <c r="K16" s="378"/>
      <c r="L16" s="378"/>
    </row>
    <row r="17" spans="1:16" x14ac:dyDescent="0.25">
      <c r="A17" s="378"/>
      <c r="B17" s="378"/>
      <c r="C17" s="378"/>
      <c r="D17" s="378"/>
      <c r="E17" s="378"/>
      <c r="F17" s="378"/>
      <c r="G17" s="378"/>
      <c r="H17" s="378"/>
      <c r="I17" s="378"/>
      <c r="J17" s="378"/>
      <c r="K17" s="378"/>
      <c r="L17" s="378"/>
    </row>
    <row r="18" spans="1:16" x14ac:dyDescent="0.25">
      <c r="A18" s="378"/>
      <c r="B18" s="378"/>
      <c r="C18" s="378"/>
      <c r="D18" s="378"/>
      <c r="E18" s="378"/>
      <c r="F18" s="378"/>
      <c r="G18" s="378"/>
      <c r="H18" s="378"/>
      <c r="I18" s="378"/>
      <c r="J18" s="378"/>
      <c r="K18" s="378"/>
      <c r="L18" s="378"/>
    </row>
    <row r="19" spans="1:16" x14ac:dyDescent="0.25">
      <c r="A19" s="378"/>
      <c r="B19" s="378"/>
      <c r="C19" s="378"/>
      <c r="D19" s="378"/>
      <c r="E19" s="378"/>
      <c r="F19" s="378"/>
      <c r="G19" s="378"/>
      <c r="H19" s="378"/>
      <c r="I19" s="378"/>
      <c r="J19" s="378"/>
      <c r="K19" s="378"/>
      <c r="L19" s="378"/>
    </row>
    <row r="20" spans="1:16" x14ac:dyDescent="0.25">
      <c r="A20" s="378"/>
      <c r="B20" s="378"/>
      <c r="C20" s="378"/>
      <c r="D20" s="378"/>
      <c r="E20" s="378"/>
      <c r="F20" s="378"/>
      <c r="G20" s="378"/>
      <c r="H20" s="378"/>
      <c r="I20" s="378"/>
      <c r="J20" s="378"/>
      <c r="K20" s="378"/>
      <c r="L20" s="378"/>
    </row>
    <row r="27" spans="1:16" x14ac:dyDescent="0.25">
      <c r="P27" s="228"/>
    </row>
    <row r="36" ht="138.6" customHeight="1" x14ac:dyDescent="0.25"/>
  </sheetData>
  <mergeCells count="4">
    <mergeCell ref="A14:L20"/>
    <mergeCell ref="A3:L3"/>
    <mergeCell ref="A1:G1"/>
    <mergeCell ref="H1:L1"/>
  </mergeCells>
  <phoneticPr fontId="9" type="noConversion"/>
  <printOptions horizontalCentered="1"/>
  <pageMargins left="0.55118110236220474" right="0.55118110236220474" top="0.78740157480314965" bottom="0.59055118110236227" header="0.31496062992125984" footer="0.31496062992125984"/>
  <pageSetup paperSize="9" scale="69" fitToHeight="4" orientation="portrait" r:id="rId1"/>
  <headerFooter alignWithMargins="0">
    <oddFooter>&amp;C&amp;P&amp;R&amp;A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dimension ref="A1:G20"/>
  <sheetViews>
    <sheetView view="pageBreakPreview" zoomScaleNormal="100" workbookViewId="0">
      <selection activeCell="H13" sqref="H13"/>
    </sheetView>
  </sheetViews>
  <sheetFormatPr defaultRowHeight="13.2" x14ac:dyDescent="0.25"/>
  <cols>
    <col min="1" max="1" width="48.77734375" customWidth="1"/>
    <col min="2" max="2" width="10.44140625" customWidth="1"/>
    <col min="3" max="3" width="13.21875" customWidth="1"/>
    <col min="4" max="4" width="13.33203125" style="210" customWidth="1"/>
    <col min="5" max="5" width="9" customWidth="1"/>
    <col min="6" max="6" width="5.109375" customWidth="1"/>
  </cols>
  <sheetData>
    <row r="1" spans="1:7" ht="17.399999999999999" x14ac:dyDescent="0.35">
      <c r="A1" s="350" t="s">
        <v>316</v>
      </c>
      <c r="B1" s="385"/>
      <c r="C1" s="385"/>
      <c r="D1" s="385"/>
    </row>
    <row r="2" spans="1:7" ht="39" customHeight="1" thickBot="1" x14ac:dyDescent="0.3">
      <c r="A2" s="386" t="s">
        <v>229</v>
      </c>
      <c r="B2" s="387"/>
      <c r="C2" s="387"/>
      <c r="D2" s="387"/>
    </row>
    <row r="3" spans="1:7" ht="16.8" x14ac:dyDescent="0.25">
      <c r="A3" s="381" t="s">
        <v>45</v>
      </c>
      <c r="B3" s="383" t="s">
        <v>549</v>
      </c>
      <c r="C3" s="209" t="s">
        <v>519</v>
      </c>
      <c r="D3" s="209" t="s">
        <v>519</v>
      </c>
    </row>
    <row r="4" spans="1:7" ht="17.399999999999999" x14ac:dyDescent="0.25">
      <c r="A4" s="382"/>
      <c r="B4" s="384"/>
      <c r="C4" s="211">
        <v>2019</v>
      </c>
      <c r="D4" s="211">
        <v>2020</v>
      </c>
    </row>
    <row r="5" spans="1:7" ht="17.399999999999999" thickBot="1" x14ac:dyDescent="0.3">
      <c r="A5" s="33">
        <v>1</v>
      </c>
      <c r="B5" s="25">
        <v>2</v>
      </c>
      <c r="C5" s="25">
        <v>3</v>
      </c>
      <c r="D5" s="25">
        <v>4</v>
      </c>
    </row>
    <row r="6" spans="1:7" ht="62.4" customHeight="1" x14ac:dyDescent="0.35">
      <c r="A6" s="188" t="s">
        <v>778</v>
      </c>
      <c r="B6" s="114" t="s">
        <v>779</v>
      </c>
      <c r="C6" s="156">
        <v>461</v>
      </c>
      <c r="D6" s="114">
        <v>373</v>
      </c>
      <c r="E6" s="337">
        <f>D6/C6*100</f>
        <v>80.91106290672451</v>
      </c>
      <c r="F6" s="212"/>
      <c r="G6" s="37"/>
    </row>
    <row r="7" spans="1:7" ht="36" x14ac:dyDescent="0.35">
      <c r="A7" s="188" t="s">
        <v>783</v>
      </c>
      <c r="B7" s="114" t="s">
        <v>779</v>
      </c>
      <c r="C7" s="156">
        <v>502147</v>
      </c>
      <c r="D7" s="114">
        <v>375928</v>
      </c>
      <c r="E7" s="337">
        <f t="shared" ref="E7:E20" si="0">D7/C7*100</f>
        <v>74.864133411132599</v>
      </c>
      <c r="F7" s="212"/>
      <c r="G7" s="37"/>
    </row>
    <row r="8" spans="1:7" ht="36" x14ac:dyDescent="0.35">
      <c r="A8" s="188" t="s">
        <v>784</v>
      </c>
      <c r="B8" s="114" t="s">
        <v>779</v>
      </c>
      <c r="C8" s="156">
        <v>639617</v>
      </c>
      <c r="D8" s="114">
        <v>346477</v>
      </c>
      <c r="E8" s="337">
        <f t="shared" si="0"/>
        <v>54.169448279204587</v>
      </c>
      <c r="F8" s="212"/>
      <c r="G8" s="37"/>
    </row>
    <row r="9" spans="1:7" ht="36" x14ac:dyDescent="0.35">
      <c r="A9" s="188" t="s">
        <v>785</v>
      </c>
      <c r="B9" s="114" t="s">
        <v>779</v>
      </c>
      <c r="C9" s="156">
        <v>29015</v>
      </c>
      <c r="D9" s="114">
        <v>0</v>
      </c>
      <c r="E9" s="337">
        <f t="shared" si="0"/>
        <v>0</v>
      </c>
      <c r="F9" s="212"/>
      <c r="G9" s="37"/>
    </row>
    <row r="10" spans="1:7" ht="18" x14ac:dyDescent="0.35">
      <c r="A10" s="188" t="s">
        <v>786</v>
      </c>
      <c r="B10" s="114" t="s">
        <v>779</v>
      </c>
      <c r="C10" s="156">
        <v>53136</v>
      </c>
      <c r="D10" s="114">
        <v>37412</v>
      </c>
      <c r="E10" s="337">
        <f t="shared" si="0"/>
        <v>70.408009635651908</v>
      </c>
      <c r="F10" s="212"/>
      <c r="G10" s="37"/>
    </row>
    <row r="11" spans="1:7" ht="18" x14ac:dyDescent="0.35">
      <c r="A11" s="188" t="s">
        <v>780</v>
      </c>
      <c r="B11" s="114" t="s">
        <v>933</v>
      </c>
      <c r="C11" s="156">
        <v>211.8</v>
      </c>
      <c r="D11" s="156">
        <v>223.3</v>
      </c>
      <c r="E11" s="337">
        <f t="shared" si="0"/>
        <v>105.42965061378659</v>
      </c>
      <c r="F11" s="212"/>
      <c r="G11" s="37"/>
    </row>
    <row r="12" spans="1:7" ht="18" x14ac:dyDescent="0.35">
      <c r="A12" s="188" t="s">
        <v>781</v>
      </c>
      <c r="B12" s="114" t="s">
        <v>933</v>
      </c>
      <c r="C12" s="156">
        <v>98.8</v>
      </c>
      <c r="D12" s="156">
        <v>104.7</v>
      </c>
      <c r="E12" s="337">
        <f t="shared" si="0"/>
        <v>105.97165991902835</v>
      </c>
      <c r="F12" s="212"/>
      <c r="G12" s="37"/>
    </row>
    <row r="13" spans="1:7" ht="18" x14ac:dyDescent="0.35">
      <c r="A13" s="188" t="s">
        <v>782</v>
      </c>
      <c r="B13" s="114" t="s">
        <v>933</v>
      </c>
      <c r="C13" s="156">
        <v>38.200000000000003</v>
      </c>
      <c r="D13" s="156">
        <v>49.1</v>
      </c>
      <c r="E13" s="337">
        <f t="shared" si="0"/>
        <v>128.53403141361258</v>
      </c>
      <c r="F13" s="212"/>
      <c r="G13" s="37"/>
    </row>
    <row r="14" spans="1:7" ht="36" x14ac:dyDescent="0.35">
      <c r="A14" s="188" t="s">
        <v>776</v>
      </c>
      <c r="B14" s="102" t="s">
        <v>777</v>
      </c>
      <c r="C14" s="156">
        <v>51415</v>
      </c>
      <c r="D14" s="114">
        <v>67135</v>
      </c>
      <c r="E14" s="337">
        <f t="shared" si="0"/>
        <v>130.57473499951377</v>
      </c>
      <c r="F14" s="212"/>
      <c r="G14" s="37"/>
    </row>
    <row r="15" spans="1:7" ht="36" x14ac:dyDescent="0.35">
      <c r="A15" s="188" t="s">
        <v>787</v>
      </c>
      <c r="B15" s="114" t="s">
        <v>788</v>
      </c>
      <c r="C15" s="156">
        <v>4935767</v>
      </c>
      <c r="D15" s="114">
        <v>4706973</v>
      </c>
      <c r="E15" s="337">
        <f t="shared" si="0"/>
        <v>95.364570491273199</v>
      </c>
      <c r="F15" s="212"/>
      <c r="G15" s="37"/>
    </row>
    <row r="16" spans="1:7" ht="36" x14ac:dyDescent="0.35">
      <c r="A16" s="188" t="s">
        <v>789</v>
      </c>
      <c r="B16" s="114" t="s">
        <v>779</v>
      </c>
      <c r="C16" s="156">
        <v>2245022</v>
      </c>
      <c r="D16" s="114">
        <v>1962617</v>
      </c>
      <c r="E16" s="337">
        <f t="shared" si="0"/>
        <v>87.420835965081849</v>
      </c>
      <c r="F16" s="212"/>
      <c r="G16" s="37"/>
    </row>
    <row r="17" spans="1:7" ht="36" x14ac:dyDescent="0.35">
      <c r="A17" s="188" t="s">
        <v>790</v>
      </c>
      <c r="B17" s="114" t="s">
        <v>937</v>
      </c>
      <c r="C17" s="156">
        <v>5624584</v>
      </c>
      <c r="D17" s="114">
        <v>5337591</v>
      </c>
      <c r="E17" s="337">
        <f t="shared" si="0"/>
        <v>94.89752486583896</v>
      </c>
      <c r="F17" s="212"/>
      <c r="G17" s="37"/>
    </row>
    <row r="18" spans="1:7" ht="36" x14ac:dyDescent="0.25">
      <c r="A18" s="189" t="s">
        <v>931</v>
      </c>
      <c r="B18" s="114" t="s">
        <v>779</v>
      </c>
      <c r="C18" s="156">
        <v>14763</v>
      </c>
      <c r="D18" s="114">
        <v>12296</v>
      </c>
      <c r="E18" s="337">
        <f t="shared" si="0"/>
        <v>83.289304341935917</v>
      </c>
      <c r="F18" s="212"/>
      <c r="G18" s="37"/>
    </row>
    <row r="19" spans="1:7" ht="36" x14ac:dyDescent="0.25">
      <c r="A19" s="189" t="s">
        <v>938</v>
      </c>
      <c r="B19" s="114" t="s">
        <v>932</v>
      </c>
      <c r="C19" s="156">
        <v>3360.6</v>
      </c>
      <c r="D19" s="156">
        <v>6148.9</v>
      </c>
      <c r="E19" s="337">
        <f>D19/C19*100</f>
        <v>182.97030292209723</v>
      </c>
      <c r="F19" s="212"/>
      <c r="G19" s="37"/>
    </row>
    <row r="20" spans="1:7" ht="36" x14ac:dyDescent="0.25">
      <c r="A20" s="189" t="s">
        <v>939</v>
      </c>
      <c r="B20" s="114" t="s">
        <v>932</v>
      </c>
      <c r="C20" s="114">
        <v>22343.9</v>
      </c>
      <c r="D20" s="156">
        <v>17002.2</v>
      </c>
      <c r="E20" s="337">
        <f t="shared" si="0"/>
        <v>76.093251401948621</v>
      </c>
      <c r="F20" s="212"/>
      <c r="G20" s="37"/>
    </row>
  </sheetData>
  <mergeCells count="4">
    <mergeCell ref="A3:A4"/>
    <mergeCell ref="B3:B4"/>
    <mergeCell ref="A1:D1"/>
    <mergeCell ref="A2:D2"/>
  </mergeCells>
  <phoneticPr fontId="9" type="noConversion"/>
  <printOptions horizontalCentered="1"/>
  <pageMargins left="0.59055118110236227" right="0.59055118110236227" top="0.78740157480314965" bottom="0.59055118110236227" header="0.31496062992125984" footer="0.31496062992125984"/>
  <pageSetup paperSize="9" orientation="portrait" r:id="rId1"/>
  <headerFooter alignWithMargins="0">
    <oddFooter>&amp;C&amp;P&amp;R&amp;A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35</vt:i4>
      </vt:variant>
      <vt:variant>
        <vt:lpstr>Именованные диапазоны</vt:lpstr>
      </vt:variant>
      <vt:variant>
        <vt:i4>76</vt:i4>
      </vt:variant>
    </vt:vector>
  </HeadingPairs>
  <TitlesOfParts>
    <vt:vector size="111" baseType="lpstr">
      <vt:lpstr>Титульный лист</vt:lpstr>
      <vt:lpstr>Содержание</vt:lpstr>
      <vt:lpstr>Общие сведения</vt:lpstr>
      <vt:lpstr>форма 1</vt:lpstr>
      <vt:lpstr>форма 2</vt:lpstr>
      <vt:lpstr>форма 3</vt:lpstr>
      <vt:lpstr>форма 4</vt:lpstr>
      <vt:lpstr>форма 4-а</vt:lpstr>
      <vt:lpstr>форма 4-б</vt:lpstr>
      <vt:lpstr>форма 5</vt:lpstr>
      <vt:lpstr>форма 6</vt:lpstr>
      <vt:lpstr>форма 6-а</vt:lpstr>
      <vt:lpstr>форма 6-б</vt:lpstr>
      <vt:lpstr>форма 6-в</vt:lpstr>
      <vt:lpstr>форма 7</vt:lpstr>
      <vt:lpstr>форма 8</vt:lpstr>
      <vt:lpstr>форма 9</vt:lpstr>
      <vt:lpstr>форма 10</vt:lpstr>
      <vt:lpstr>форма 11</vt:lpstr>
      <vt:lpstr>форма 12</vt:lpstr>
      <vt:lpstr>форма 13</vt:lpstr>
      <vt:lpstr>форма 14</vt:lpstr>
      <vt:lpstr>форма 15</vt:lpstr>
      <vt:lpstr>форма 16</vt:lpstr>
      <vt:lpstr>форма 17</vt:lpstr>
      <vt:lpstr>форма 18</vt:lpstr>
      <vt:lpstr>форма 19</vt:lpstr>
      <vt:lpstr>форма 20</vt:lpstr>
      <vt:lpstr>форма 21</vt:lpstr>
      <vt:lpstr>форма 22</vt:lpstr>
      <vt:lpstr>форма 23</vt:lpstr>
      <vt:lpstr>форма 24</vt:lpstr>
      <vt:lpstr>форма 25</vt:lpstr>
      <vt:lpstr>Лист1</vt:lpstr>
      <vt:lpstr>Лист2</vt:lpstr>
      <vt:lpstr>'форма 22'!_ftn1</vt:lpstr>
      <vt:lpstr>'форма 22'!_ftnref1</vt:lpstr>
      <vt:lpstr>'форма 1'!_Toc168910809</vt:lpstr>
      <vt:lpstr>'форма 2'!_Toc168910811</vt:lpstr>
      <vt:lpstr>'форма 2'!_Toc168910812</vt:lpstr>
      <vt:lpstr>'форма 3'!_Toc168910814</vt:lpstr>
      <vt:lpstr>'форма 4-а'!_Toc168910816</vt:lpstr>
      <vt:lpstr>'форма 8'!_Toc168910816</vt:lpstr>
      <vt:lpstr>'форма 5'!_Toc168910817</vt:lpstr>
      <vt:lpstr>'форма 7'!_Toc168910825</vt:lpstr>
      <vt:lpstr>'форма 10'!_Toc168910828</vt:lpstr>
      <vt:lpstr>'форма 10'!_Toc168910829</vt:lpstr>
      <vt:lpstr>'форма 11'!_Toc168910831</vt:lpstr>
      <vt:lpstr>'форма 12'!_Toc168910833</vt:lpstr>
      <vt:lpstr>'форма 13'!_Toc168910834</vt:lpstr>
      <vt:lpstr>'форма 14'!_Toc168910835</vt:lpstr>
      <vt:lpstr>'форма 16'!_Toc168910836</vt:lpstr>
      <vt:lpstr>'форма 17'!_Toc168910837</vt:lpstr>
      <vt:lpstr>'форма 18'!_Toc168910838</vt:lpstr>
      <vt:lpstr>'форма 19'!_Toc168910839</vt:lpstr>
      <vt:lpstr>'форма 22'!_Toc168910841</vt:lpstr>
      <vt:lpstr>'форма 23'!_Toc168910842</vt:lpstr>
      <vt:lpstr>'форма 24'!_Toc168910843</vt:lpstr>
      <vt:lpstr>'форма 25'!_Toc168910843</vt:lpstr>
      <vt:lpstr>'форма 24'!_Toc168910844</vt:lpstr>
      <vt:lpstr>'форма 25'!_Toc168910844</vt:lpstr>
      <vt:lpstr>'форма 1'!Заголовки_для_печати</vt:lpstr>
      <vt:lpstr>'форма 10'!Заголовки_для_печати</vt:lpstr>
      <vt:lpstr>'форма 11'!Заголовки_для_печати</vt:lpstr>
      <vt:lpstr>'форма 12'!Заголовки_для_печати</vt:lpstr>
      <vt:lpstr>'форма 13'!Заголовки_для_печати</vt:lpstr>
      <vt:lpstr>'форма 14'!Заголовки_для_печати</vt:lpstr>
      <vt:lpstr>'форма 15'!Заголовки_для_печати</vt:lpstr>
      <vt:lpstr>'форма 16'!Заголовки_для_печати</vt:lpstr>
      <vt:lpstr>'форма 17'!Заголовки_для_печати</vt:lpstr>
      <vt:lpstr>'форма 18'!Заголовки_для_печати</vt:lpstr>
      <vt:lpstr>'форма 19'!Заголовки_для_печати</vt:lpstr>
      <vt:lpstr>'форма 21'!Заголовки_для_печати</vt:lpstr>
      <vt:lpstr>'форма 22'!Заголовки_для_печати</vt:lpstr>
      <vt:lpstr>'форма 23'!Заголовки_для_печати</vt:lpstr>
      <vt:lpstr>'форма 24'!Заголовки_для_печати</vt:lpstr>
      <vt:lpstr>'форма 25'!Заголовки_для_печати</vt:lpstr>
      <vt:lpstr>'форма 3'!Заголовки_для_печати</vt:lpstr>
      <vt:lpstr>'форма 4-б'!Заголовки_для_печати</vt:lpstr>
      <vt:lpstr>'форма 5'!Заголовки_для_печати</vt:lpstr>
      <vt:lpstr>'форма 6'!Заголовки_для_печати</vt:lpstr>
      <vt:lpstr>'форма 7'!Заголовки_для_печати</vt:lpstr>
      <vt:lpstr>'форма 8'!Заголовки_для_печати</vt:lpstr>
      <vt:lpstr>'форма 9'!Заголовки_для_печати</vt:lpstr>
      <vt:lpstr>'Общие сведения'!Область_печати</vt:lpstr>
      <vt:lpstr>Содержание!Область_печати</vt:lpstr>
      <vt:lpstr>'Титульный лист'!Область_печати</vt:lpstr>
      <vt:lpstr>'форма 1'!Область_печати</vt:lpstr>
      <vt:lpstr>'форма 10'!Область_печати</vt:lpstr>
      <vt:lpstr>'форма 11'!Область_печати</vt:lpstr>
      <vt:lpstr>'форма 12'!Область_печати</vt:lpstr>
      <vt:lpstr>'форма 14'!Область_печати</vt:lpstr>
      <vt:lpstr>'форма 16'!Область_печати</vt:lpstr>
      <vt:lpstr>'форма 17'!Область_печати</vt:lpstr>
      <vt:lpstr>'форма 19'!Область_печати</vt:lpstr>
      <vt:lpstr>'форма 21'!Область_печати</vt:lpstr>
      <vt:lpstr>'форма 22'!Область_печати</vt:lpstr>
      <vt:lpstr>'форма 23'!Область_печати</vt:lpstr>
      <vt:lpstr>'форма 24'!Область_печати</vt:lpstr>
      <vt:lpstr>'форма 25'!Область_печати</vt:lpstr>
      <vt:lpstr>'форма 3'!Область_печати</vt:lpstr>
      <vt:lpstr>'форма 4'!Область_печати</vt:lpstr>
      <vt:lpstr>'форма 4-а'!Область_печати</vt:lpstr>
      <vt:lpstr>'форма 4-б'!Область_печати</vt:lpstr>
      <vt:lpstr>'форма 5'!Область_печати</vt:lpstr>
      <vt:lpstr>'форма 6'!Область_печати</vt:lpstr>
      <vt:lpstr>'форма 6-а'!Область_печати</vt:lpstr>
      <vt:lpstr>'форма 6-б'!Область_печати</vt:lpstr>
      <vt:lpstr>'форма 6-в'!Область_печати</vt:lpstr>
      <vt:lpstr>'форма 7'!Область_печати</vt:lpstr>
      <vt:lpstr>'форма 8'!Область_печати</vt:lpstr>
    </vt:vector>
  </TitlesOfParts>
  <Company>Минэкономразвития Сам.обл.</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LAICHENKOVA</dc:creator>
  <cp:lastModifiedBy>Мыкалкина Екатерина</cp:lastModifiedBy>
  <cp:lastPrinted>2021-11-18T07:37:32Z</cp:lastPrinted>
  <dcterms:created xsi:type="dcterms:W3CDTF">2008-02-26T09:48:17Z</dcterms:created>
  <dcterms:modified xsi:type="dcterms:W3CDTF">2021-12-10T07:12:39Z</dcterms:modified>
</cp:coreProperties>
</file>